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trabajos 2021\para subir al portal agosto\BV Agosto\"/>
    </mc:Choice>
  </mc:AlternateContent>
  <xr:revisionPtr revIDLastSave="0" documentId="13_ncr:1_{31462796-D930-47B5-B656-080E81421B82}" xr6:coauthVersionLast="46" xr6:coauthVersionMax="47" xr10:uidLastSave="{00000000-0000-0000-0000-000000000000}"/>
  <bookViews>
    <workbookView xWindow="5610" yWindow="375" windowWidth="13290" windowHeight="10965" tabRatio="819" xr2:uid="{01C4CA41-ADB7-4CD4-B381-8DD004E2BE40}"/>
  </bookViews>
  <sheets>
    <sheet name="Tentativa" sheetId="3" r:id="rId1"/>
  </sheets>
  <definedNames>
    <definedName name="_xlnm.Print_Area" localSheetId="0">Tentativa!$A$1:$Q$184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9" i="3" l="1"/>
  <c r="D168" i="3"/>
  <c r="E167" i="3"/>
  <c r="E166" i="3"/>
  <c r="E165" i="3"/>
  <c r="E168" i="3" s="1"/>
  <c r="M158" i="3"/>
  <c r="N156" i="3" s="1"/>
  <c r="D158" i="3"/>
  <c r="E155" i="3" s="1"/>
  <c r="H155" i="3" s="1"/>
  <c r="E157" i="3"/>
  <c r="E156" i="3"/>
  <c r="E146" i="3"/>
  <c r="F145" i="3" s="1"/>
  <c r="F143" i="3"/>
  <c r="F142" i="3"/>
  <c r="F139" i="3"/>
  <c r="F138" i="3"/>
  <c r="F135" i="3"/>
  <c r="F134" i="3"/>
  <c r="F132" i="3"/>
  <c r="M131" i="3"/>
  <c r="F131" i="3"/>
  <c r="M130" i="3"/>
  <c r="F130" i="3"/>
  <c r="M129" i="3"/>
  <c r="F129" i="3"/>
  <c r="M128" i="3"/>
  <c r="F128" i="3"/>
  <c r="M127" i="3"/>
  <c r="F127" i="3"/>
  <c r="F126" i="3"/>
  <c r="F125" i="3"/>
  <c r="F124" i="3"/>
  <c r="F123" i="3"/>
  <c r="F122" i="3"/>
  <c r="F121" i="3"/>
  <c r="F120" i="3"/>
  <c r="F119" i="3"/>
  <c r="F118" i="3"/>
  <c r="F117" i="3"/>
  <c r="F116" i="3"/>
  <c r="F115" i="3"/>
  <c r="F114" i="3"/>
  <c r="F113" i="3"/>
  <c r="F112" i="3"/>
  <c r="F111" i="3"/>
  <c r="F110" i="3"/>
  <c r="F109" i="3"/>
  <c r="F108" i="3"/>
  <c r="M103" i="3"/>
  <c r="N102" i="3" s="1"/>
  <c r="C101" i="3"/>
  <c r="N100" i="3"/>
  <c r="D100" i="3"/>
  <c r="G100" i="3" s="1"/>
  <c r="D99" i="3"/>
  <c r="D98" i="3"/>
  <c r="I97" i="3" s="1"/>
  <c r="D97" i="3"/>
  <c r="M96" i="3"/>
  <c r="D96" i="3"/>
  <c r="N95" i="3"/>
  <c r="D95" i="3"/>
  <c r="N94" i="3"/>
  <c r="N96" i="3" s="1"/>
  <c r="D94" i="3"/>
  <c r="D101" i="3" s="1"/>
  <c r="D86" i="3"/>
  <c r="E85" i="3" s="1"/>
  <c r="J85" i="3"/>
  <c r="K74" i="3" s="1"/>
  <c r="E83" i="3"/>
  <c r="E82" i="3"/>
  <c r="E81" i="3"/>
  <c r="E80" i="3"/>
  <c r="E79" i="3"/>
  <c r="E78" i="3"/>
  <c r="K77" i="3"/>
  <c r="E77" i="3"/>
  <c r="E76" i="3"/>
  <c r="N75" i="3"/>
  <c r="E75" i="3"/>
  <c r="O74" i="3"/>
  <c r="O75" i="3" s="1"/>
  <c r="E74" i="3"/>
  <c r="O73" i="3"/>
  <c r="K73" i="3"/>
  <c r="E73" i="3"/>
  <c r="P65" i="3"/>
  <c r="O65" i="3"/>
  <c r="N65" i="3"/>
  <c r="M65" i="3"/>
  <c r="L65" i="3"/>
  <c r="K64" i="3"/>
  <c r="K63" i="3"/>
  <c r="K62" i="3"/>
  <c r="K61" i="3"/>
  <c r="K60" i="3"/>
  <c r="K59" i="3"/>
  <c r="K58" i="3"/>
  <c r="K57" i="3"/>
  <c r="K56" i="3"/>
  <c r="K55" i="3"/>
  <c r="K54" i="3"/>
  <c r="K53" i="3"/>
  <c r="K52" i="3"/>
  <c r="K51" i="3"/>
  <c r="K50" i="3"/>
  <c r="K49" i="3"/>
  <c r="K48" i="3"/>
  <c r="K47" i="3"/>
  <c r="K46" i="3"/>
  <c r="K45" i="3"/>
  <c r="K44" i="3"/>
  <c r="K43" i="3"/>
  <c r="K42" i="3"/>
  <c r="K41" i="3"/>
  <c r="K40" i="3"/>
  <c r="K39" i="3"/>
  <c r="K65" i="3" s="1"/>
  <c r="G31" i="3"/>
  <c r="H30" i="3"/>
  <c r="H29" i="3"/>
  <c r="H28" i="3"/>
  <c r="H27" i="3"/>
  <c r="H26" i="3"/>
  <c r="D26" i="3"/>
  <c r="H25" i="3"/>
  <c r="H24" i="3"/>
  <c r="H23" i="3"/>
  <c r="H22" i="3"/>
  <c r="H21" i="3"/>
  <c r="H20" i="3"/>
  <c r="H19" i="3"/>
  <c r="K81" i="3" l="1"/>
  <c r="M132" i="3"/>
  <c r="N128" i="3" s="1"/>
  <c r="E84" i="3"/>
  <c r="E86" i="3" s="1"/>
  <c r="G94" i="3"/>
  <c r="N101" i="3"/>
  <c r="N103" i="3" s="1"/>
  <c r="F136" i="3"/>
  <c r="F140" i="3"/>
  <c r="F144" i="3"/>
  <c r="E154" i="3"/>
  <c r="E158" i="3" s="1"/>
  <c r="N155" i="3"/>
  <c r="N157" i="3"/>
  <c r="K75" i="3"/>
  <c r="K76" i="3"/>
  <c r="K85" i="3" s="1"/>
  <c r="K78" i="3"/>
  <c r="K80" i="3"/>
  <c r="K82" i="3"/>
  <c r="K84" i="3"/>
  <c r="F133" i="3"/>
  <c r="F137" i="3"/>
  <c r="F146" i="3" s="1"/>
  <c r="F141" i="3"/>
  <c r="N154" i="3"/>
  <c r="K79" i="3"/>
  <c r="K83" i="3"/>
  <c r="N130" i="3" l="1"/>
  <c r="N127" i="3"/>
  <c r="N132" i="3" s="1"/>
  <c r="N129" i="3"/>
  <c r="N158" i="3"/>
  <c r="N131" i="3"/>
</calcChain>
</file>

<file path=xl/sharedStrings.xml><?xml version="1.0" encoding="utf-8"?>
<sst xmlns="http://schemas.openxmlformats.org/spreadsheetml/2006/main" count="200" uniqueCount="155">
  <si>
    <t>Periodo: Enero - Agosto, 2021 (Preliminar)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</si>
  <si>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</si>
  <si>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</si>
  <si>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</si>
  <si>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</si>
  <si>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</si>
  <si>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</si>
  <si>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</si>
  <si>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</si>
  <si>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</si>
  <si>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%</t>
  </si>
  <si>
    <t>Mes</t>
  </si>
  <si>
    <t>Otro</t>
  </si>
  <si>
    <t>Departamento</t>
  </si>
  <si>
    <t>No</t>
  </si>
  <si>
    <t>Si</t>
  </si>
  <si>
    <t>Amazonas</t>
  </si>
  <si>
    <t>Ancash</t>
  </si>
  <si>
    <t>Apurimac</t>
  </si>
  <si>
    <t>Arequipa</t>
  </si>
  <si>
    <t>Ayacucho</t>
  </si>
  <si>
    <t>Cajamarca</t>
  </si>
  <si>
    <t>Callao</t>
  </si>
  <si>
    <t>Cusco</t>
  </si>
  <si>
    <t>Huancavelica</t>
  </si>
  <si>
    <t>Huanuco</t>
  </si>
  <si>
    <t>Ica</t>
  </si>
  <si>
    <t>Junin</t>
  </si>
  <si>
    <t>La Libertad</t>
  </si>
  <si>
    <t>Lambayeque</t>
  </si>
  <si>
    <t>Loreto</t>
  </si>
  <si>
    <t>Moquegua</t>
  </si>
  <si>
    <t>Pasco</t>
  </si>
  <si>
    <t>Piura</t>
  </si>
  <si>
    <t>Puno</t>
  </si>
  <si>
    <t>San Martin</t>
  </si>
  <si>
    <t>Tacna</t>
  </si>
  <si>
    <t>Tumbes</t>
  </si>
  <si>
    <t>Ucayali</t>
  </si>
  <si>
    <t>Estado en la última agresión</t>
  </si>
  <si>
    <t>Efectos de alcohol</t>
  </si>
  <si>
    <t>Efectos de drogas</t>
  </si>
  <si>
    <t>Periodo</t>
  </si>
  <si>
    <t>Variación porcentual</t>
  </si>
  <si>
    <t>Enero - Agosto</t>
  </si>
  <si>
    <r>
      <t>REPORTE ESTADÍSTICO DE CASOS</t>
    </r>
    <r>
      <rPr>
        <b/>
        <sz val="16"/>
        <color theme="0"/>
        <rFont val="Arial"/>
        <family val="2"/>
      </rPr>
      <t xml:space="preserve"> DE TENTATIVA DE FEMINICIDIO ATENDIDOS EN LOS CENTROS EMERGENCIA MUJER</t>
    </r>
  </si>
  <si>
    <t>SECCIÓN I: MAGNITUD DE LOS CASOS DE TENTATIVA DE FEMINICIDIO ATENDIDOS EN LOS CENTROS EMERGENCIA MUJER</t>
  </si>
  <si>
    <t>Año</t>
  </si>
  <si>
    <t>-</t>
  </si>
  <si>
    <r>
      <t xml:space="preserve">2021 </t>
    </r>
    <r>
      <rPr>
        <b/>
        <vertAlign val="superscript"/>
        <sz val="10"/>
        <color theme="1"/>
        <rFont val="Arial"/>
        <family val="2"/>
      </rPr>
      <t>1/</t>
    </r>
  </si>
  <si>
    <t>1/ Casos de tentativa de feminicidio del 01 de enero del 2021 al 31 de agosto del 2021</t>
  </si>
  <si>
    <t>Nota: Variación porcentual por año comparado con el año anterior</t>
  </si>
  <si>
    <r>
      <t xml:space="preserve">Figura Nº 1: </t>
    </r>
    <r>
      <rPr>
        <sz val="10"/>
        <color theme="1"/>
        <rFont val="Arial"/>
        <family val="2"/>
      </rPr>
      <t>Casos de tentativa de feminicidio atendidos por departamento</t>
    </r>
  </si>
  <si>
    <r>
      <t>Total Acumulado 2017 - 2021</t>
    </r>
    <r>
      <rPr>
        <b/>
        <vertAlign val="superscript"/>
        <sz val="8"/>
        <rFont val="Arial"/>
        <family val="2"/>
      </rPr>
      <t>1/</t>
    </r>
  </si>
  <si>
    <r>
      <t xml:space="preserve">2021 </t>
    </r>
    <r>
      <rPr>
        <b/>
        <vertAlign val="superscript"/>
        <sz val="9"/>
        <color theme="0"/>
        <rFont val="Arial"/>
        <family val="2"/>
      </rPr>
      <t>1/</t>
    </r>
  </si>
  <si>
    <t>Lima Metropolitana</t>
  </si>
  <si>
    <t>Lima Provincia</t>
  </si>
  <si>
    <t>Madre de Dios</t>
  </si>
  <si>
    <t>Modalidad</t>
  </si>
  <si>
    <t>Lugar del hecho</t>
  </si>
  <si>
    <t>Área</t>
  </si>
  <si>
    <t>Acuchillamiento</t>
  </si>
  <si>
    <t>Casa de la persona usuaria</t>
  </si>
  <si>
    <t>Urbana</t>
  </si>
  <si>
    <t>Estrangulamiento / Asfixia</t>
  </si>
  <si>
    <t>Casa de la persona agresora</t>
  </si>
  <si>
    <t>Rural</t>
  </si>
  <si>
    <t>Disparo con arma de fuego</t>
  </si>
  <si>
    <t>Casa de ambos</t>
  </si>
  <si>
    <t>Quemadura</t>
  </si>
  <si>
    <t>Casa de familiar</t>
  </si>
  <si>
    <t>Ahogamiento</t>
  </si>
  <si>
    <t>Centro de labores de la usuaria</t>
  </si>
  <si>
    <t>Desbarrancamiento</t>
  </si>
  <si>
    <t>Calle via publica</t>
  </si>
  <si>
    <t>Atropellamiento</t>
  </si>
  <si>
    <t>Centro de estudios</t>
  </si>
  <si>
    <t>Aplastamiento</t>
  </si>
  <si>
    <t>Hotel / Hostal</t>
  </si>
  <si>
    <t>Envenenamiento</t>
  </si>
  <si>
    <t>Centro Poblado</t>
  </si>
  <si>
    <t>Agresión objeto filoso</t>
  </si>
  <si>
    <t>Lugar desolado</t>
  </si>
  <si>
    <t>Agresión objeto contundente</t>
  </si>
  <si>
    <t>Otro lugar</t>
  </si>
  <si>
    <t>Sin información</t>
  </si>
  <si>
    <t>Grupo de edad</t>
  </si>
  <si>
    <t>Niñas y adolescentes</t>
  </si>
  <si>
    <t>¿Esta gestando?</t>
  </si>
  <si>
    <t>0 a 5 años</t>
  </si>
  <si>
    <t>6 a 11 años</t>
  </si>
  <si>
    <t>12 a 14 años</t>
  </si>
  <si>
    <t>Adultas</t>
  </si>
  <si>
    <t>15 a 17 años</t>
  </si>
  <si>
    <t>18 a 29 años</t>
  </si>
  <si>
    <t>30 a 59 años</t>
  </si>
  <si>
    <t>Adultas mayores</t>
  </si>
  <si>
    <t>Número de hijos e hijas</t>
  </si>
  <si>
    <t>60  a más años</t>
  </si>
  <si>
    <t>Ninguno</t>
  </si>
  <si>
    <t>1 a 3</t>
  </si>
  <si>
    <t>De 4 a más</t>
  </si>
  <si>
    <t>Vínculo relacional</t>
  </si>
  <si>
    <t>Cónyuge</t>
  </si>
  <si>
    <t>Conviviente</t>
  </si>
  <si>
    <t>Enamorado</t>
  </si>
  <si>
    <t>Novio</t>
  </si>
  <si>
    <t>Ex cónyuge</t>
  </si>
  <si>
    <t>Ex conviviente</t>
  </si>
  <si>
    <t>Ex enamorado</t>
  </si>
  <si>
    <t>Ex novio</t>
  </si>
  <si>
    <r>
      <t xml:space="preserve">Progenitor de su hijo/a </t>
    </r>
    <r>
      <rPr>
        <b/>
        <sz val="7"/>
        <color theme="1"/>
        <rFont val="Arial"/>
        <family val="2"/>
      </rPr>
      <t>(sin convivencia con la pareja)</t>
    </r>
  </si>
  <si>
    <t>Padre</t>
  </si>
  <si>
    <t>Padrastro</t>
  </si>
  <si>
    <t>Hijo</t>
  </si>
  <si>
    <t>Hijastro</t>
  </si>
  <si>
    <t>Abuelo</t>
  </si>
  <si>
    <t>Hermano</t>
  </si>
  <si>
    <t>Hermanastro</t>
  </si>
  <si>
    <t>Nieto</t>
  </si>
  <si>
    <t>Bisabuelo</t>
  </si>
  <si>
    <t>Grupo de vínculo</t>
  </si>
  <si>
    <t>Tío</t>
  </si>
  <si>
    <t>Sobrino</t>
  </si>
  <si>
    <t>Pareja</t>
  </si>
  <si>
    <t>Bisnieto</t>
  </si>
  <si>
    <t>Ex pareja</t>
  </si>
  <si>
    <t>Tío-abuelo</t>
  </si>
  <si>
    <t>Familiar</t>
  </si>
  <si>
    <t>Primo</t>
  </si>
  <si>
    <t>Conocido</t>
  </si>
  <si>
    <t>Sobrino-nieto</t>
  </si>
  <si>
    <t>Desconocido</t>
  </si>
  <si>
    <t>Otro familiar</t>
  </si>
  <si>
    <t>Suegro</t>
  </si>
  <si>
    <t>Yerno/Nuera</t>
  </si>
  <si>
    <t>Cuñado</t>
  </si>
  <si>
    <t>Vecino</t>
  </si>
  <si>
    <t>Concuñado</t>
  </si>
  <si>
    <t>Docente</t>
  </si>
  <si>
    <t>Compañero de estudio</t>
  </si>
  <si>
    <t>Empleador de trabajo</t>
  </si>
  <si>
    <t>Compañero de trabajo</t>
  </si>
  <si>
    <t>Empleado de trabajo</t>
  </si>
  <si>
    <r>
      <t xml:space="preserve">Habita en el mismo hogar </t>
    </r>
    <r>
      <rPr>
        <b/>
        <vertAlign val="superscript"/>
        <sz val="9"/>
        <color theme="1"/>
        <rFont val="Arial"/>
        <family val="2"/>
      </rPr>
      <t>2/</t>
    </r>
  </si>
  <si>
    <r>
      <rPr>
        <b/>
        <sz val="7.5"/>
        <color theme="1"/>
        <rFont val="Calibri"/>
        <family val="2"/>
        <scheme val="minor"/>
      </rPr>
      <t xml:space="preserve">2/ </t>
    </r>
    <r>
      <rPr>
        <sz val="7.5"/>
        <color theme="1"/>
        <rFont val="Calibri"/>
        <family val="2"/>
        <scheme val="minor"/>
      </rPr>
      <t>Sin mediar relaciones contractuales o laborales</t>
    </r>
  </si>
  <si>
    <t>14 a 17 años</t>
  </si>
  <si>
    <t>Adulto</t>
  </si>
  <si>
    <t>Sobrio</t>
  </si>
  <si>
    <t>Ambos</t>
  </si>
  <si>
    <t>Situación Laboral</t>
  </si>
  <si>
    <t>Sin ocupación</t>
  </si>
  <si>
    <t>Con ocupación</t>
  </si>
  <si>
    <t xml:space="preserve">Variación porcentual      </t>
  </si>
  <si>
    <r>
      <t xml:space="preserve">Fuente: </t>
    </r>
    <r>
      <rPr>
        <i/>
        <sz val="9"/>
        <color theme="1"/>
        <rFont val="Arial"/>
        <family val="2"/>
      </rPr>
      <t>Registro de casos de tentativa de feminicidio atendidos en los CEM / SGEC / AURORA / MIMP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</si>
</sst>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4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6"/>
      <color theme="0"/>
      <name val="Arial"/>
      <family val="2"/>
    </font>
    <font>
      <b/>
      <sz val="10"/>
      <color theme="0"/>
      <name val="Arial"/>
      <family val="2"/>
    </font>
    <font>
      <b/>
      <sz val="14"/>
      <color theme="0"/>
      <name val="Arial"/>
      <family val="2"/>
    </font>
    <font>
      <b/>
      <sz val="11"/>
      <color theme="0"/>
      <name val="Arial"/>
      <family val="2"/>
    </font>
    <font>
      <b/>
      <sz val="11"/>
      <color theme="0"/>
      <name val="Arial Narrow"/>
      <family val="2"/>
    </font>
    <font>
      <b/>
      <sz val="11"/>
      <name val="Arial Narrow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sz val="11"/>
      <color rgb="FF000000"/>
      <name val="Calibri"/>
      <family val="2"/>
    </font>
    <font>
      <sz val="10"/>
      <color theme="1"/>
      <name val="Arial"/>
      <family val="2"/>
    </font>
    <font>
      <sz val="14"/>
      <color theme="0"/>
      <name val="Calibri"/>
      <family val="2"/>
      <scheme val="minor"/>
    </font>
    <font>
      <i/>
      <sz val="10"/>
      <color theme="1"/>
      <name val="Arial Narrow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7"/>
      <color theme="1"/>
      <name val="Arial"/>
      <family val="2"/>
    </font>
    <font>
      <b/>
      <sz val="11"/>
      <color theme="1"/>
      <name val="Arial Narrow"/>
      <family val="2"/>
    </font>
    <font>
      <b/>
      <sz val="10"/>
      <color theme="1"/>
      <name val="Arial"/>
      <family val="2"/>
    </font>
    <font>
      <b/>
      <vertAlign val="superscript"/>
      <sz val="10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b/>
      <vertAlign val="superscript"/>
      <sz val="8"/>
      <name val="Arial"/>
      <family val="2"/>
    </font>
    <font>
      <b/>
      <vertAlign val="superscript"/>
      <sz val="9"/>
      <color theme="0"/>
      <name val="Arial"/>
      <family val="2"/>
    </font>
    <font>
      <b/>
      <sz val="11"/>
      <color theme="1"/>
      <name val="Arial"/>
      <family val="2"/>
    </font>
    <font>
      <i/>
      <sz val="7.5"/>
      <color theme="1"/>
      <name val="Arial"/>
      <family val="2"/>
    </font>
    <font>
      <sz val="9"/>
      <color rgb="FFFF0000"/>
      <name val="Arial"/>
      <family val="2"/>
    </font>
    <font>
      <sz val="11"/>
      <color theme="1"/>
      <name val="Arial Narrow"/>
      <family val="2"/>
    </font>
    <font>
      <b/>
      <sz val="7"/>
      <color theme="1"/>
      <name val="Arial"/>
      <family val="2"/>
    </font>
    <font>
      <b/>
      <sz val="9"/>
      <color rgb="FFC00000"/>
      <name val="Arial"/>
      <family val="2"/>
    </font>
    <font>
      <sz val="14"/>
      <color theme="1"/>
      <name val="Calibri"/>
      <family val="2"/>
      <scheme val="minor"/>
    </font>
    <font>
      <b/>
      <i/>
      <sz val="9"/>
      <color theme="1"/>
      <name val="Arial"/>
      <family val="2"/>
    </font>
    <font>
      <b/>
      <vertAlign val="superscript"/>
      <sz val="9"/>
      <color theme="1"/>
      <name val="Arial"/>
      <family val="2"/>
    </font>
    <font>
      <sz val="7.5"/>
      <color theme="1"/>
      <name val="Calibri"/>
      <family val="2"/>
      <scheme val="minor"/>
    </font>
    <font>
      <b/>
      <sz val="7.5"/>
      <color theme="1"/>
      <name val="Calibri"/>
      <family val="2"/>
      <scheme val="minor"/>
    </font>
    <font>
      <b/>
      <sz val="14"/>
      <color rgb="FFC00000"/>
      <name val="Arial"/>
      <family val="2"/>
    </font>
    <font>
      <b/>
      <sz val="11"/>
      <color rgb="FFC00000"/>
      <name val="Arial Narrow"/>
      <family val="2"/>
    </font>
    <font>
      <b/>
      <sz val="8"/>
      <color theme="0"/>
      <name val="Arial"/>
      <family val="2"/>
    </font>
    <font>
      <b/>
      <i/>
      <sz val="8"/>
      <color theme="1"/>
      <name val="Calibri"/>
      <family val="2"/>
      <scheme val="minor"/>
    </font>
    <font>
      <i/>
      <sz val="9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2" tint="-0.7499923703726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-0.499984740745262"/>
        <bgColor indexed="64"/>
      </patternFill>
    </fill>
  </fills>
  <borders count="23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medium">
        <color rgb="FFFF0000"/>
      </top>
      <bottom/>
      <diagonal/>
    </border>
    <border>
      <left/>
      <right/>
      <top/>
      <bottom style="hair">
        <color auto="1"/>
      </bottom>
      <diagonal/>
    </border>
    <border>
      <left style="dotted">
        <color theme="2" tint="-9.9978637043366805E-2"/>
      </left>
      <right/>
      <top style="dotted">
        <color theme="2" tint="-9.9978637043366805E-2"/>
      </top>
      <bottom style="medium">
        <color rgb="FFE60008"/>
      </bottom>
      <diagonal/>
    </border>
    <border>
      <left/>
      <right style="dotted">
        <color theme="2" tint="-9.9978637043366805E-2"/>
      </right>
      <top style="dotted">
        <color theme="2" tint="-9.9978637043366805E-2"/>
      </top>
      <bottom style="medium">
        <color rgb="FFE60008"/>
      </bottom>
      <diagonal/>
    </border>
    <border>
      <left style="dotted">
        <color theme="2" tint="-9.9978637043366805E-2"/>
      </left>
      <right style="dotted">
        <color theme="2" tint="-9.9978637043366805E-2"/>
      </right>
      <top style="dotted">
        <color theme="2" tint="-9.9978637043366805E-2"/>
      </top>
      <bottom style="medium">
        <color rgb="FFE60008"/>
      </bottom>
      <diagonal/>
    </border>
    <border>
      <left/>
      <right/>
      <top style="medium">
        <color rgb="FFC00000"/>
      </top>
      <bottom/>
      <diagonal/>
    </border>
    <border>
      <left/>
      <right/>
      <top style="hair">
        <color theme="2" tint="-0.499984740745262"/>
      </top>
      <bottom style="hair">
        <color theme="2" tint="-0.499984740745262"/>
      </bottom>
      <diagonal/>
    </border>
    <border>
      <left/>
      <right/>
      <top/>
      <bottom style="hair">
        <color theme="0" tint="-0.499984740745262"/>
      </bottom>
      <diagonal/>
    </border>
    <border>
      <left/>
      <right/>
      <top/>
      <bottom style="hair">
        <color theme="2" tint="-0.499984740745262"/>
      </bottom>
      <diagonal/>
    </border>
    <border>
      <left/>
      <right/>
      <top/>
      <bottom style="medium">
        <color rgb="FFEA0C0C"/>
      </bottom>
      <diagonal/>
    </border>
    <border>
      <left/>
      <right/>
      <top/>
      <bottom style="hair">
        <color theme="2" tint="-0.749961851863155"/>
      </bottom>
      <diagonal/>
    </border>
    <border>
      <left/>
      <right/>
      <top style="hair">
        <color theme="2" tint="-0.749961851863155"/>
      </top>
      <bottom style="hair">
        <color theme="2" tint="-0.749961851863155"/>
      </bottom>
      <diagonal/>
    </border>
    <border>
      <left/>
      <right/>
      <top style="hair">
        <color theme="2" tint="-0.749961851863155"/>
      </top>
      <bottom style="medium">
        <color rgb="FFC00000"/>
      </bottom>
      <diagonal/>
    </border>
    <border>
      <left/>
      <right/>
      <top/>
      <bottom style="hair">
        <color theme="1" tint="0.24994659260841701"/>
      </bottom>
      <diagonal/>
    </border>
    <border>
      <left/>
      <right/>
      <top style="medium">
        <color rgb="FFEA0C0C"/>
      </top>
      <bottom/>
      <diagonal/>
    </border>
    <border>
      <left/>
      <right/>
      <top style="hair">
        <color indexed="64"/>
      </top>
      <bottom style="medium">
        <color rgb="FFC00000"/>
      </bottom>
      <diagonal/>
    </border>
    <border>
      <left/>
      <right/>
      <top/>
      <bottom style="dashed">
        <color theme="0" tint="-0.249977111117893"/>
      </bottom>
      <diagonal/>
    </border>
    <border>
      <left/>
      <right/>
      <top style="dashed">
        <color theme="0" tint="-0.249977111117893"/>
      </top>
      <bottom style="dashed">
        <color theme="0" tint="-0.249977111117893"/>
      </bottom>
      <diagonal/>
    </border>
    <border>
      <left/>
      <right/>
      <top style="dashed">
        <color theme="0" tint="-0.249977111117893"/>
      </top>
      <bottom style="medium">
        <color rgb="FFEA0C0C"/>
      </bottom>
      <diagonal/>
    </border>
    <border>
      <left/>
      <right/>
      <top style="hair">
        <color theme="2" tint="-0.749961851863155"/>
      </top>
      <bottom style="medium">
        <color rgb="FFEA0C0C"/>
      </bottom>
      <diagonal/>
    </border>
  </borders>
  <cellStyleXfs count="13">
    <xf numFmtId="0" fontId="0" fillId="0" borderId="0"/>
    <xf numFmtId="9" fontId="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15" fillId="0" borderId="0" applyBorder="0"/>
    <xf numFmtId="0" fontId="1" fillId="0" borderId="0"/>
    <xf numFmtId="0" fontId="15" fillId="0" borderId="0" applyBorder="0"/>
    <xf numFmtId="9" fontId="3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17">
    <xf numFmtId="0" fontId="0" fillId="0" borderId="0" xfId="0"/>
    <xf numFmtId="0" fontId="0" fillId="0" borderId="0" xfId="0" applyAlignment="1">
      <alignment vertical="center"/>
    </xf>
    <xf numFmtId="0" fontId="0" fillId="3" borderId="0" xfId="0" applyFill="1" applyAlignment="1">
      <alignment vertical="center"/>
    </xf>
    <xf numFmtId="0" fontId="8" fillId="5" borderId="2" xfId="2" applyFont="1" applyFill="1" applyBorder="1" applyAlignment="1">
      <alignment horizontal="center" vertical="center" wrapText="1"/>
    </xf>
    <xf numFmtId="3" fontId="12" fillId="0" borderId="7" xfId="2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7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left" wrapText="1"/>
    </xf>
    <xf numFmtId="0" fontId="8" fillId="5" borderId="0" xfId="0" applyFont="1" applyFill="1" applyAlignment="1">
      <alignment horizontal="center" vertical="center"/>
    </xf>
    <xf numFmtId="0" fontId="14" fillId="4" borderId="0" xfId="0" applyFont="1" applyFill="1" applyAlignment="1">
      <alignment horizontal="center" vertical="center"/>
    </xf>
    <xf numFmtId="0" fontId="6" fillId="5" borderId="0" xfId="0" applyFont="1" applyFill="1" applyAlignment="1">
      <alignment horizontal="center" vertical="center" wrapText="1"/>
    </xf>
    <xf numFmtId="0" fontId="22" fillId="0" borderId="9" xfId="0" applyFont="1" applyBorder="1" applyAlignment="1">
      <alignment vertical="center"/>
    </xf>
    <xf numFmtId="3" fontId="23" fillId="0" borderId="10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left" vertical="center"/>
    </xf>
    <xf numFmtId="164" fontId="19" fillId="0" borderId="11" xfId="1" applyNumberFormat="1" applyFont="1" applyFill="1" applyBorder="1" applyAlignment="1">
      <alignment horizontal="center" vertical="center"/>
    </xf>
    <xf numFmtId="164" fontId="16" fillId="0" borderId="10" xfId="1" applyNumberFormat="1" applyFont="1" applyBorder="1" applyAlignment="1">
      <alignment horizontal="center" vertical="center"/>
    </xf>
    <xf numFmtId="3" fontId="4" fillId="7" borderId="3" xfId="6" applyNumberFormat="1" applyFont="1" applyFill="1" applyBorder="1" applyAlignment="1">
      <alignment horizontal="center" vertical="center"/>
    </xf>
    <xf numFmtId="0" fontId="23" fillId="0" borderId="12" xfId="0" applyFont="1" applyBorder="1" applyAlignment="1">
      <alignment horizontal="left" vertical="center"/>
    </xf>
    <xf numFmtId="3" fontId="23" fillId="0" borderId="12" xfId="0" applyNumberFormat="1" applyFont="1" applyBorder="1" applyAlignment="1">
      <alignment horizontal="center" vertical="center"/>
    </xf>
    <xf numFmtId="164" fontId="16" fillId="0" borderId="12" xfId="1" applyNumberFormat="1" applyFont="1" applyBorder="1" applyAlignment="1">
      <alignment horizontal="center" vertical="center"/>
    </xf>
    <xf numFmtId="0" fontId="25" fillId="6" borderId="0" xfId="0" applyFont="1" applyFill="1" applyAlignment="1">
      <alignment horizontal="center" vertical="center"/>
    </xf>
    <xf numFmtId="3" fontId="4" fillId="7" borderId="0" xfId="0" applyNumberFormat="1" applyFont="1" applyFill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26" fillId="0" borderId="0" xfId="0" applyFont="1" applyAlignment="1">
      <alignment horizontal="left" vertical="top"/>
    </xf>
    <xf numFmtId="0" fontId="20" fillId="0" borderId="0" xfId="0" applyFont="1" applyAlignment="1">
      <alignment horizontal="center" vertical="center"/>
    </xf>
    <xf numFmtId="0" fontId="14" fillId="4" borderId="0" xfId="0" applyFont="1" applyFill="1" applyAlignment="1">
      <alignment horizontal="left" vertical="center"/>
    </xf>
    <xf numFmtId="0" fontId="25" fillId="6" borderId="0" xfId="0" applyFont="1" applyFill="1" applyAlignment="1">
      <alignment horizontal="center" vertical="center" wrapText="1"/>
    </xf>
    <xf numFmtId="0" fontId="14" fillId="5" borderId="0" xfId="0" applyFont="1" applyFill="1" applyAlignment="1">
      <alignment horizontal="center" vertical="center" wrapText="1"/>
    </xf>
    <xf numFmtId="0" fontId="0" fillId="8" borderId="0" xfId="0" applyFill="1" applyAlignment="1">
      <alignment vertical="center"/>
    </xf>
    <xf numFmtId="0" fontId="29" fillId="0" borderId="13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26" fillId="0" borderId="0" xfId="0" applyFont="1" applyAlignment="1">
      <alignment vertical="center"/>
    </xf>
    <xf numFmtId="0" fontId="19" fillId="0" borderId="14" xfId="0" applyFont="1" applyBorder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0" fontId="26" fillId="3" borderId="0" xfId="0" applyFont="1" applyFill="1" applyAlignment="1">
      <alignment vertical="center"/>
    </xf>
    <xf numFmtId="0" fontId="20" fillId="3" borderId="0" xfId="0" applyFont="1" applyFill="1" applyAlignment="1">
      <alignment vertical="center"/>
    </xf>
    <xf numFmtId="0" fontId="19" fillId="0" borderId="15" xfId="0" applyFont="1" applyBorder="1" applyAlignment="1">
      <alignment horizontal="center" vertical="center"/>
    </xf>
    <xf numFmtId="0" fontId="11" fillId="6" borderId="0" xfId="0" applyFont="1" applyFill="1" applyAlignment="1">
      <alignment horizontal="center" vertical="center"/>
    </xf>
    <xf numFmtId="3" fontId="11" fillId="8" borderId="0" xfId="1" applyNumberFormat="1" applyFont="1" applyFill="1" applyBorder="1" applyAlignment="1">
      <alignment horizontal="center" vertical="center"/>
    </xf>
    <xf numFmtId="3" fontId="11" fillId="7" borderId="0" xfId="1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left"/>
    </xf>
    <xf numFmtId="0" fontId="20" fillId="0" borderId="0" xfId="0" applyFont="1"/>
    <xf numFmtId="0" fontId="20" fillId="0" borderId="0" xfId="0" applyFont="1" applyAlignment="1">
      <alignment horizontal="center"/>
    </xf>
    <xf numFmtId="0" fontId="30" fillId="0" borderId="0" xfId="0" applyFont="1" applyAlignment="1">
      <alignment horizontal="left" vertical="center"/>
    </xf>
    <xf numFmtId="0" fontId="31" fillId="0" borderId="0" xfId="0" applyFont="1" applyAlignment="1">
      <alignment horizontal="center" vertical="center"/>
    </xf>
    <xf numFmtId="9" fontId="31" fillId="0" borderId="0" xfId="1" applyFont="1" applyAlignment="1">
      <alignment horizontal="center" vertical="center"/>
    </xf>
    <xf numFmtId="9" fontId="20" fillId="0" borderId="0" xfId="1" applyFont="1" applyAlignment="1">
      <alignment horizontal="center" vertical="center"/>
    </xf>
    <xf numFmtId="0" fontId="8" fillId="6" borderId="0" xfId="0" applyFont="1" applyFill="1" applyAlignment="1">
      <alignment horizontal="center" vertical="center"/>
    </xf>
    <xf numFmtId="0" fontId="9" fillId="5" borderId="0" xfId="0" applyFont="1" applyFill="1" applyAlignment="1">
      <alignment horizontal="center" vertical="center"/>
    </xf>
    <xf numFmtId="0" fontId="9" fillId="6" borderId="0" xfId="0" applyFont="1" applyFill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0" fontId="26" fillId="6" borderId="0" xfId="0" applyFont="1" applyFill="1" applyAlignment="1">
      <alignment horizontal="center" vertical="center"/>
    </xf>
    <xf numFmtId="0" fontId="22" fillId="0" borderId="11" xfId="0" applyFont="1" applyBorder="1" applyAlignment="1">
      <alignment vertical="center"/>
    </xf>
    <xf numFmtId="3" fontId="23" fillId="0" borderId="11" xfId="0" applyNumberFormat="1" applyFont="1" applyBorder="1" applyAlignment="1">
      <alignment horizontal="center" vertical="center"/>
    </xf>
    <xf numFmtId="164" fontId="16" fillId="0" borderId="11" xfId="1" applyNumberFormat="1" applyFont="1" applyFill="1" applyBorder="1" applyAlignment="1">
      <alignment horizontal="center" vertical="center"/>
    </xf>
    <xf numFmtId="0" fontId="22" fillId="0" borderId="10" xfId="0" applyFont="1" applyBorder="1" applyAlignment="1">
      <alignment vertical="center"/>
    </xf>
    <xf numFmtId="0" fontId="32" fillId="0" borderId="10" xfId="0" applyFont="1" applyBorder="1" applyAlignment="1">
      <alignment horizontal="center" vertical="center"/>
    </xf>
    <xf numFmtId="3" fontId="4" fillId="0" borderId="10" xfId="1" applyNumberFormat="1" applyFont="1" applyBorder="1" applyAlignment="1">
      <alignment horizontal="center" vertical="center"/>
    </xf>
    <xf numFmtId="3" fontId="23" fillId="0" borderId="10" xfId="1" applyNumberFormat="1" applyFont="1" applyBorder="1" applyAlignment="1">
      <alignment horizontal="center" vertical="center"/>
    </xf>
    <xf numFmtId="0" fontId="22" fillId="0" borderId="16" xfId="0" applyFont="1" applyBorder="1" applyAlignment="1">
      <alignment vertical="center"/>
    </xf>
    <xf numFmtId="0" fontId="23" fillId="0" borderId="16" xfId="0" applyFont="1" applyBorder="1" applyAlignment="1">
      <alignment horizontal="center" vertical="center"/>
    </xf>
    <xf numFmtId="164" fontId="16" fillId="0" borderId="16" xfId="1" applyNumberFormat="1" applyFont="1" applyBorder="1" applyAlignment="1">
      <alignment horizontal="center" vertical="center"/>
    </xf>
    <xf numFmtId="3" fontId="23" fillId="0" borderId="9" xfId="0" applyNumberFormat="1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3" fillId="0" borderId="12" xfId="0" applyFont="1" applyBorder="1" applyAlignment="1">
      <alignment horizontal="center" vertical="center"/>
    </xf>
    <xf numFmtId="0" fontId="10" fillId="6" borderId="3" xfId="6" applyFont="1" applyFill="1" applyBorder="1" applyAlignment="1">
      <alignment horizontal="center" vertical="center"/>
    </xf>
    <xf numFmtId="0" fontId="4" fillId="7" borderId="0" xfId="0" applyFont="1" applyFill="1" applyAlignment="1">
      <alignment horizontal="center" vertical="center"/>
    </xf>
    <xf numFmtId="164" fontId="4" fillId="8" borderId="0" xfId="1" applyNumberFormat="1" applyFont="1" applyFill="1" applyBorder="1" applyAlignment="1">
      <alignment horizontal="center" vertical="center"/>
    </xf>
    <xf numFmtId="0" fontId="22" fillId="0" borderId="9" xfId="0" applyFont="1" applyBorder="1" applyAlignment="1">
      <alignment vertical="center" wrapText="1"/>
    </xf>
    <xf numFmtId="0" fontId="14" fillId="0" borderId="0" xfId="0" applyFont="1" applyAlignment="1">
      <alignment horizontal="center" vertical="center"/>
    </xf>
    <xf numFmtId="3" fontId="20" fillId="0" borderId="0" xfId="1" applyNumberFormat="1" applyFont="1" applyAlignment="1">
      <alignment horizontal="center" vertical="center"/>
    </xf>
    <xf numFmtId="9" fontId="14" fillId="0" borderId="0" xfId="1" applyFont="1" applyAlignment="1">
      <alignment horizontal="right" vertical="center"/>
    </xf>
    <xf numFmtId="0" fontId="22" fillId="0" borderId="12" xfId="0" applyFont="1" applyBorder="1" applyAlignment="1">
      <alignment vertical="center"/>
    </xf>
    <xf numFmtId="0" fontId="32" fillId="0" borderId="12" xfId="0" applyFont="1" applyBorder="1" applyAlignment="1">
      <alignment vertical="center"/>
    </xf>
    <xf numFmtId="3" fontId="4" fillId="0" borderId="12" xfId="1" applyNumberFormat="1" applyFont="1" applyBorder="1" applyAlignment="1">
      <alignment horizontal="center" vertical="center"/>
    </xf>
    <xf numFmtId="3" fontId="23" fillId="0" borderId="12" xfId="1" applyNumberFormat="1" applyFont="1" applyBorder="1" applyAlignment="1">
      <alignment horizontal="center" vertical="center"/>
    </xf>
    <xf numFmtId="3" fontId="23" fillId="0" borderId="0" xfId="0" applyNumberFormat="1" applyFont="1" applyAlignment="1">
      <alignment horizontal="center" vertical="center"/>
    </xf>
    <xf numFmtId="164" fontId="16" fillId="0" borderId="0" xfId="1" applyNumberFormat="1" applyFont="1" applyFill="1" applyAlignment="1">
      <alignment horizontal="center" vertical="center"/>
    </xf>
    <xf numFmtId="0" fontId="33" fillId="0" borderId="0" xfId="0" applyFont="1" applyAlignment="1">
      <alignment vertical="top" wrapText="1"/>
    </xf>
    <xf numFmtId="3" fontId="4" fillId="7" borderId="0" xfId="1" applyNumberFormat="1" applyFont="1" applyFill="1" applyBorder="1" applyAlignment="1">
      <alignment horizontal="center" vertical="center"/>
    </xf>
    <xf numFmtId="164" fontId="4" fillId="8" borderId="3" xfId="1" applyNumberFormat="1" applyFont="1" applyFill="1" applyBorder="1" applyAlignment="1">
      <alignment horizontal="center" vertical="center"/>
    </xf>
    <xf numFmtId="0" fontId="21" fillId="0" borderId="0" xfId="0" applyFont="1" applyAlignment="1">
      <alignment vertical="top"/>
    </xf>
    <xf numFmtId="0" fontId="21" fillId="0" borderId="0" xfId="0" applyFont="1" applyAlignment="1">
      <alignment vertical="top" wrapText="1"/>
    </xf>
    <xf numFmtId="0" fontId="26" fillId="3" borderId="0" xfId="0" applyFont="1" applyFill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14" fillId="4" borderId="0" xfId="0" applyFont="1" applyFill="1" applyAlignment="1">
      <alignment vertical="center"/>
    </xf>
    <xf numFmtId="0" fontId="14" fillId="5" borderId="0" xfId="0" applyFont="1" applyFill="1" applyAlignment="1">
      <alignment horizontal="center" vertical="center"/>
    </xf>
    <xf numFmtId="0" fontId="14" fillId="6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9" fillId="5" borderId="0" xfId="0" applyFont="1" applyFill="1" applyAlignment="1">
      <alignment horizontal="center" vertical="center" wrapText="1"/>
    </xf>
    <xf numFmtId="0" fontId="9" fillId="6" borderId="0" xfId="0" applyFont="1" applyFill="1" applyAlignment="1">
      <alignment horizontal="center" vertical="center" wrapText="1"/>
    </xf>
    <xf numFmtId="0" fontId="14" fillId="3" borderId="0" xfId="0" applyFont="1" applyFill="1" applyAlignment="1">
      <alignment vertical="center" wrapText="1"/>
    </xf>
    <xf numFmtId="0" fontId="23" fillId="0" borderId="4" xfId="0" applyFont="1" applyBorder="1" applyAlignment="1">
      <alignment vertical="center"/>
    </xf>
    <xf numFmtId="0" fontId="23" fillId="0" borderId="4" xfId="0" applyFont="1" applyBorder="1" applyAlignment="1">
      <alignment horizontal="center" vertical="center"/>
    </xf>
    <xf numFmtId="164" fontId="16" fillId="0" borderId="4" xfId="1" applyNumberFormat="1" applyFont="1" applyBorder="1" applyAlignment="1">
      <alignment horizontal="center" vertical="center"/>
    </xf>
    <xf numFmtId="164" fontId="34" fillId="0" borderId="0" xfId="0" applyNumberFormat="1" applyFont="1" applyAlignment="1">
      <alignment horizontal="left" vertical="center"/>
    </xf>
    <xf numFmtId="0" fontId="22" fillId="0" borderId="4" xfId="0" applyFont="1" applyBorder="1" applyAlignment="1">
      <alignment vertical="center"/>
    </xf>
    <xf numFmtId="0" fontId="20" fillId="0" borderId="4" xfId="0" applyFont="1" applyBorder="1" applyAlignment="1">
      <alignment vertical="center"/>
    </xf>
    <xf numFmtId="0" fontId="23" fillId="0" borderId="4" xfId="0" applyFont="1" applyBorder="1" applyAlignment="1">
      <alignment horizontal="center" vertical="center" wrapText="1"/>
    </xf>
    <xf numFmtId="164" fontId="16" fillId="0" borderId="4" xfId="1" applyNumberFormat="1" applyFont="1" applyBorder="1" applyAlignment="1">
      <alignment horizontal="center" vertical="center" wrapText="1"/>
    </xf>
    <xf numFmtId="164" fontId="20" fillId="3" borderId="0" xfId="1" applyNumberFormat="1" applyFont="1" applyFill="1" applyBorder="1" applyAlignment="1">
      <alignment vertical="center" wrapText="1"/>
    </xf>
    <xf numFmtId="0" fontId="22" fillId="0" borderId="18" xfId="0" applyFont="1" applyBorder="1" applyAlignment="1">
      <alignment vertical="center"/>
    </xf>
    <xf numFmtId="0" fontId="20" fillId="0" borderId="18" xfId="0" applyFont="1" applyBorder="1" applyAlignment="1">
      <alignment vertical="center"/>
    </xf>
    <xf numFmtId="0" fontId="23" fillId="0" borderId="18" xfId="0" applyFont="1" applyBorder="1" applyAlignment="1">
      <alignment horizontal="center" vertical="center" wrapText="1"/>
    </xf>
    <xf numFmtId="164" fontId="16" fillId="0" borderId="18" xfId="1" applyNumberFormat="1" applyFont="1" applyBorder="1" applyAlignment="1">
      <alignment horizontal="center" vertical="center" wrapText="1"/>
    </xf>
    <xf numFmtId="0" fontId="26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4" fillId="7" borderId="0" xfId="0" applyFont="1" applyFill="1" applyAlignment="1">
      <alignment horizontal="center" vertical="center" wrapText="1"/>
    </xf>
    <xf numFmtId="164" fontId="4" fillId="8" borderId="0" xfId="1" applyNumberFormat="1" applyFont="1" applyFill="1" applyBorder="1" applyAlignment="1">
      <alignment horizontal="center" vertical="center" wrapText="1"/>
    </xf>
    <xf numFmtId="164" fontId="25" fillId="3" borderId="0" xfId="1" applyNumberFormat="1" applyFont="1" applyFill="1" applyBorder="1" applyAlignment="1">
      <alignment vertical="center" wrapText="1"/>
    </xf>
    <xf numFmtId="0" fontId="26" fillId="0" borderId="0" xfId="0" applyFont="1" applyAlignment="1">
      <alignment horizontal="left" vertical="center"/>
    </xf>
    <xf numFmtId="0" fontId="23" fillId="0" borderId="12" xfId="0" applyFont="1" applyBorder="1" applyAlignment="1">
      <alignment vertical="center"/>
    </xf>
    <xf numFmtId="0" fontId="32" fillId="0" borderId="4" xfId="0" applyFont="1" applyBorder="1" applyAlignment="1">
      <alignment vertical="center"/>
    </xf>
    <xf numFmtId="0" fontId="25" fillId="7" borderId="0" xfId="0" applyFont="1" applyFill="1" applyAlignment="1">
      <alignment horizontal="center" vertical="center"/>
    </xf>
    <xf numFmtId="164" fontId="25" fillId="8" borderId="0" xfId="1" applyNumberFormat="1" applyFont="1" applyFill="1" applyBorder="1" applyAlignment="1">
      <alignment horizontal="center" vertical="center"/>
    </xf>
    <xf numFmtId="0" fontId="25" fillId="3" borderId="0" xfId="0" applyFont="1" applyFill="1" applyAlignment="1">
      <alignment horizontal="center" vertical="center"/>
    </xf>
    <xf numFmtId="164" fontId="25" fillId="3" borderId="0" xfId="1" applyNumberFormat="1" applyFont="1" applyFill="1" applyBorder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3" fillId="0" borderId="12" xfId="0" applyFont="1" applyBorder="1" applyAlignment="1">
      <alignment horizontal="center" vertical="center" wrapText="1"/>
    </xf>
    <xf numFmtId="164" fontId="16" fillId="0" borderId="12" xfId="1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35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25" fillId="0" borderId="0" xfId="0" applyFont="1" applyAlignment="1">
      <alignment horizontal="center" vertical="center" wrapText="1"/>
    </xf>
    <xf numFmtId="9" fontId="25" fillId="0" borderId="0" xfId="1" applyFont="1" applyFill="1" applyBorder="1" applyAlignment="1">
      <alignment horizontal="center" vertical="center" wrapText="1"/>
    </xf>
    <xf numFmtId="0" fontId="36" fillId="0" borderId="0" xfId="0" applyFont="1" applyAlignment="1">
      <alignment vertical="center"/>
    </xf>
    <xf numFmtId="0" fontId="26" fillId="3" borderId="4" xfId="6" applyFont="1" applyFill="1" applyBorder="1" applyAlignment="1">
      <alignment vertical="center"/>
    </xf>
    <xf numFmtId="0" fontId="20" fillId="3" borderId="4" xfId="6" applyFont="1" applyFill="1" applyBorder="1" applyAlignment="1">
      <alignment vertical="center"/>
    </xf>
    <xf numFmtId="0" fontId="26" fillId="3" borderId="4" xfId="6" applyFont="1" applyFill="1" applyBorder="1" applyAlignment="1">
      <alignment horizontal="center" vertical="center"/>
    </xf>
    <xf numFmtId="164" fontId="20" fillId="3" borderId="4" xfId="1" applyNumberFormat="1" applyFont="1" applyFill="1" applyBorder="1" applyAlignment="1">
      <alignment horizontal="center" vertical="center"/>
    </xf>
    <xf numFmtId="0" fontId="26" fillId="8" borderId="4" xfId="6" applyFont="1" applyFill="1" applyBorder="1" applyAlignment="1">
      <alignment vertical="center"/>
    </xf>
    <xf numFmtId="0" fontId="20" fillId="8" borderId="4" xfId="6" applyFont="1" applyFill="1" applyBorder="1" applyAlignment="1">
      <alignment vertical="center"/>
    </xf>
    <xf numFmtId="0" fontId="26" fillId="8" borderId="4" xfId="6" applyFont="1" applyFill="1" applyBorder="1" applyAlignment="1">
      <alignment horizontal="center" vertical="center"/>
    </xf>
    <xf numFmtId="164" fontId="20" fillId="8" borderId="4" xfId="1" applyNumberFormat="1" applyFont="1" applyFill="1" applyBorder="1" applyAlignment="1">
      <alignment horizontal="center" vertical="center"/>
    </xf>
    <xf numFmtId="2" fontId="20" fillId="0" borderId="0" xfId="0" applyNumberFormat="1" applyFont="1" applyAlignment="1">
      <alignment vertical="center"/>
    </xf>
    <xf numFmtId="164" fontId="20" fillId="0" borderId="0" xfId="0" applyNumberFormat="1" applyFont="1" applyAlignment="1">
      <alignment vertical="center"/>
    </xf>
    <xf numFmtId="9" fontId="20" fillId="3" borderId="0" xfId="6" applyNumberFormat="1" applyFont="1" applyFill="1" applyAlignment="1">
      <alignment horizontal="center" vertical="center"/>
    </xf>
    <xf numFmtId="9" fontId="20" fillId="3" borderId="0" xfId="1" applyFont="1" applyFill="1" applyAlignment="1">
      <alignment vertical="center"/>
    </xf>
    <xf numFmtId="0" fontId="20" fillId="3" borderId="0" xfId="6" applyFont="1" applyFill="1" applyAlignment="1">
      <alignment horizontal="center" vertical="center"/>
    </xf>
    <xf numFmtId="164" fontId="20" fillId="3" borderId="0" xfId="6" applyNumberFormat="1" applyFont="1" applyFill="1" applyAlignment="1">
      <alignment horizontal="center" vertical="center"/>
    </xf>
    <xf numFmtId="0" fontId="22" fillId="0" borderId="19" xfId="6" applyFont="1" applyBorder="1" applyAlignment="1">
      <alignment vertical="center"/>
    </xf>
    <xf numFmtId="0" fontId="23" fillId="0" borderId="19" xfId="6" applyFont="1" applyBorder="1" applyAlignment="1">
      <alignment horizontal="center" vertical="center"/>
    </xf>
    <xf numFmtId="164" fontId="16" fillId="0" borderId="19" xfId="6" applyNumberFormat="1" applyFont="1" applyBorder="1" applyAlignment="1">
      <alignment horizontal="center" vertical="center"/>
    </xf>
    <xf numFmtId="0" fontId="22" fillId="0" borderId="20" xfId="6" applyFont="1" applyBorder="1" applyAlignment="1">
      <alignment vertical="center"/>
    </xf>
    <xf numFmtId="0" fontId="23" fillId="0" borderId="20" xfId="6" applyFont="1" applyBorder="1" applyAlignment="1">
      <alignment horizontal="center" vertical="center"/>
    </xf>
    <xf numFmtId="164" fontId="16" fillId="0" borderId="20" xfId="6" applyNumberFormat="1" applyFont="1" applyBorder="1" applyAlignment="1">
      <alignment horizontal="center" vertical="center"/>
    </xf>
    <xf numFmtId="0" fontId="22" fillId="0" borderId="21" xfId="6" applyFont="1" applyBorder="1" applyAlignment="1">
      <alignment vertical="center"/>
    </xf>
    <xf numFmtId="0" fontId="23" fillId="0" borderId="21" xfId="0" applyFont="1" applyBorder="1" applyAlignment="1">
      <alignment horizontal="center" vertical="center"/>
    </xf>
    <xf numFmtId="164" fontId="16" fillId="0" borderId="21" xfId="0" applyNumberFormat="1" applyFont="1" applyBorder="1" applyAlignment="1">
      <alignment horizontal="center" vertical="center"/>
    </xf>
    <xf numFmtId="164" fontId="4" fillId="8" borderId="0" xfId="0" applyNumberFormat="1" applyFont="1" applyFill="1" applyAlignment="1">
      <alignment horizontal="center" vertical="center"/>
    </xf>
    <xf numFmtId="9" fontId="20" fillId="0" borderId="0" xfId="6" applyNumberFormat="1" applyFont="1" applyAlignment="1">
      <alignment horizontal="center" vertical="center"/>
    </xf>
    <xf numFmtId="9" fontId="20" fillId="0" borderId="0" xfId="0" applyNumberFormat="1" applyFont="1" applyAlignment="1">
      <alignment vertical="center"/>
    </xf>
    <xf numFmtId="9" fontId="14" fillId="0" borderId="0" xfId="0" applyNumberFormat="1" applyFont="1" applyAlignment="1">
      <alignment vertical="center"/>
    </xf>
    <xf numFmtId="0" fontId="26" fillId="8" borderId="12" xfId="6" applyFont="1" applyFill="1" applyBorder="1" applyAlignment="1">
      <alignment vertical="center"/>
    </xf>
    <xf numFmtId="0" fontId="20" fillId="8" borderId="12" xfId="6" applyFont="1" applyFill="1" applyBorder="1" applyAlignment="1">
      <alignment vertical="center"/>
    </xf>
    <xf numFmtId="0" fontId="26" fillId="8" borderId="12" xfId="6" applyFont="1" applyFill="1" applyBorder="1" applyAlignment="1">
      <alignment horizontal="center" vertical="center"/>
    </xf>
    <xf numFmtId="164" fontId="20" fillId="8" borderId="12" xfId="1" applyNumberFormat="1" applyFont="1" applyFill="1" applyBorder="1" applyAlignment="1">
      <alignment horizontal="center" vertical="center"/>
    </xf>
    <xf numFmtId="0" fontId="38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/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vertical="center"/>
    </xf>
    <xf numFmtId="0" fontId="22" fillId="0" borderId="4" xfId="0" applyFont="1" applyBorder="1" applyAlignment="1">
      <alignment horizontal="left" vertical="center"/>
    </xf>
    <xf numFmtId="0" fontId="23" fillId="0" borderId="0" xfId="0" applyFont="1" applyAlignment="1">
      <alignment horizontal="right"/>
    </xf>
    <xf numFmtId="0" fontId="0" fillId="0" borderId="0" xfId="0" applyAlignment="1">
      <alignment horizontal="center"/>
    </xf>
    <xf numFmtId="164" fontId="40" fillId="0" borderId="0" xfId="0" applyNumberFormat="1" applyFont="1" applyAlignment="1">
      <alignment horizontal="right" vertical="top"/>
    </xf>
    <xf numFmtId="0" fontId="22" fillId="0" borderId="0" xfId="0" applyFont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164" fontId="41" fillId="0" borderId="0" xfId="0" applyNumberFormat="1" applyFont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164" fontId="4" fillId="3" borderId="0" xfId="1" applyNumberFormat="1" applyFont="1" applyFill="1" applyBorder="1" applyAlignment="1">
      <alignment horizontal="center" vertical="center"/>
    </xf>
    <xf numFmtId="0" fontId="20" fillId="3" borderId="0" xfId="0" applyFont="1" applyFill="1" applyAlignment="1">
      <alignment horizontal="center"/>
    </xf>
    <xf numFmtId="0" fontId="20" fillId="3" borderId="0" xfId="0" applyFont="1" applyFill="1"/>
    <xf numFmtId="0" fontId="32" fillId="3" borderId="0" xfId="0" applyFont="1" applyFill="1" applyAlignment="1">
      <alignment horizontal="center" vertical="center"/>
    </xf>
    <xf numFmtId="0" fontId="32" fillId="3" borderId="0" xfId="0" applyFont="1" applyFill="1" applyAlignment="1">
      <alignment vertical="center"/>
    </xf>
    <xf numFmtId="1" fontId="23" fillId="0" borderId="4" xfId="1" applyNumberFormat="1" applyFont="1" applyBorder="1" applyAlignment="1">
      <alignment horizontal="center" vertical="center"/>
    </xf>
    <xf numFmtId="0" fontId="22" fillId="0" borderId="18" xfId="0" applyFont="1" applyBorder="1" applyAlignment="1">
      <alignment horizontal="left" vertical="center"/>
    </xf>
    <xf numFmtId="1" fontId="23" fillId="0" borderId="18" xfId="1" applyNumberFormat="1" applyFont="1" applyBorder="1" applyAlignment="1">
      <alignment horizontal="center" vertical="center"/>
    </xf>
    <xf numFmtId="164" fontId="16" fillId="0" borderId="18" xfId="1" applyNumberFormat="1" applyFont="1" applyBorder="1" applyAlignment="1">
      <alignment horizontal="center" vertical="center"/>
    </xf>
    <xf numFmtId="1" fontId="4" fillId="7" borderId="0" xfId="1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9" fontId="26" fillId="0" borderId="0" xfId="1" applyFont="1" applyAlignment="1">
      <alignment horizontal="center" vertical="center"/>
    </xf>
    <xf numFmtId="0" fontId="42" fillId="4" borderId="0" xfId="2" applyFont="1" applyFill="1" applyAlignment="1">
      <alignment horizontal="center" vertical="center" wrapText="1"/>
    </xf>
    <xf numFmtId="164" fontId="11" fillId="0" borderId="7" xfId="1" applyNumberFormat="1" applyFont="1" applyBorder="1" applyAlignment="1">
      <alignment horizontal="center" vertical="center"/>
    </xf>
    <xf numFmtId="0" fontId="43" fillId="0" borderId="0" xfId="0" applyFont="1" applyAlignment="1">
      <alignment horizontal="left" vertical="top" wrapText="1"/>
    </xf>
    <xf numFmtId="3" fontId="29" fillId="0" borderId="12" xfId="0" applyNumberFormat="1" applyFont="1" applyBorder="1" applyAlignment="1">
      <alignment horizontal="center" vertical="center"/>
    </xf>
    <xf numFmtId="0" fontId="20" fillId="0" borderId="0" xfId="0" applyFont="1" applyAlignment="1">
      <alignment horizontal="left" vertical="center" wrapText="1"/>
    </xf>
    <xf numFmtId="0" fontId="9" fillId="4" borderId="0" xfId="0" applyFont="1" applyFill="1" applyAlignment="1">
      <alignment horizontal="center" vertical="center" wrapText="1"/>
    </xf>
    <xf numFmtId="0" fontId="10" fillId="6" borderId="3" xfId="6" applyFont="1" applyFill="1" applyBorder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0" fontId="14" fillId="4" borderId="0" xfId="0" applyFont="1" applyFill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3" fontId="11" fillId="0" borderId="5" xfId="2" applyNumberFormat="1" applyFont="1" applyBorder="1" applyAlignment="1">
      <alignment horizontal="center" vertical="center"/>
    </xf>
    <xf numFmtId="3" fontId="11" fillId="0" borderId="6" xfId="2" applyNumberFormat="1" applyFont="1" applyBorder="1" applyAlignment="1">
      <alignment horizontal="center" vertical="center"/>
    </xf>
    <xf numFmtId="0" fontId="10" fillId="6" borderId="17" xfId="0" applyFont="1" applyFill="1" applyBorder="1" applyAlignment="1">
      <alignment horizontal="center" vertical="center"/>
    </xf>
    <xf numFmtId="0" fontId="10" fillId="6" borderId="0" xfId="0" applyFont="1" applyFill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5" fillId="6" borderId="0" xfId="0" applyFont="1" applyFill="1" applyAlignment="1">
      <alignment horizontal="center" vertical="center"/>
    </xf>
    <xf numFmtId="0" fontId="9" fillId="6" borderId="0" xfId="0" applyFont="1" applyFill="1" applyAlignment="1">
      <alignment horizontal="center" vertical="center"/>
    </xf>
    <xf numFmtId="0" fontId="10" fillId="6" borderId="8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9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2" fillId="0" borderId="13" xfId="0" applyFont="1" applyBorder="1" applyAlignment="1">
      <alignment vertical="center" wrapText="1"/>
    </xf>
    <xf numFmtId="0" fontId="5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8" fillId="9" borderId="0" xfId="0" applyFont="1" applyFill="1" applyAlignment="1">
      <alignment horizontal="left" vertical="center"/>
    </xf>
    <xf numFmtId="0" fontId="22" fillId="0" borderId="22" xfId="0" applyFont="1" applyBorder="1" applyAlignment="1">
      <alignment vertical="center"/>
    </xf>
  </cellXfs>
  <cellStyles count="13">
    <cellStyle name="Normal" xfId="0" builtinId="0"/>
    <cellStyle name="Normal 2" xfId="5" xr:uid="{5EDBC171-C759-4AE6-90E2-BD51FA20D9FE}"/>
    <cellStyle name="Normal 2 2" xfId="7" xr:uid="{375DB900-AC66-4AD6-8231-1E4347FFD4DA}"/>
    <cellStyle name="Normal 2 2 2" xfId="9" xr:uid="{6B8312C6-344E-4D93-B52C-31D98BB98C30}"/>
    <cellStyle name="Normal 2 2 3" xfId="6" xr:uid="{D9A4C84E-EA0C-4E2A-9EA5-34F4650F3004}"/>
    <cellStyle name="Normal 2 3" xfId="2" xr:uid="{84EFA06B-BE84-46D1-99F4-E2469E192725}"/>
    <cellStyle name="Normal 3 2" xfId="4" xr:uid="{A488D462-D84F-48D5-ADAE-12F188C616FA}"/>
    <cellStyle name="Porcentaje" xfId="1" builtinId="5"/>
    <cellStyle name="Porcentaje 10" xfId="11" xr:uid="{96F82917-9207-4757-9B92-8DDBFF116FE9}"/>
    <cellStyle name="Porcentaje 2" xfId="3" xr:uid="{DE252429-73DC-4F94-BA1F-84FE302B0F5C}"/>
    <cellStyle name="Porcentaje 2 2" xfId="8" xr:uid="{623E8D03-802C-444C-B6EB-0D319B9AF24A}"/>
    <cellStyle name="Porcentaje 3 2" xfId="10" xr:uid="{BD1912A9-3A44-43E9-BA71-21C9696BBFA1}"/>
    <cellStyle name="Porcentual 2" xfId="12" xr:uid="{02E68E68-B68F-46F0-9041-D7ACB88D462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000" b="1" i="0" baseline="0">
                <a:solidFill>
                  <a:schemeClr val="tx1"/>
                </a:solidFill>
                <a:effectLst/>
                <a:latin typeface="Arial Narrow" panose="020B0606020202030204" pitchFamily="34" charset="0"/>
              </a:rPr>
              <a:t>Gráfico Nº 3: Grupo de vínculo relacional entre la presunta persona agresora y la persona usuaria (porcentaje)</a:t>
            </a:r>
            <a:endParaRPr lang="es-PE" sz="1000">
              <a:solidFill>
                <a:schemeClr val="tx1"/>
              </a:solidFill>
              <a:effectLst/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0.12048082717092978"/>
          <c:y val="5.23287844574297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2.3957466107667656E-2"/>
          <c:y val="0.294808672303706"/>
          <c:w val="0.94638591799407623"/>
          <c:h val="0.60180285112880771"/>
        </c:manualLayout>
      </c:layout>
      <c:barChart>
        <c:barDir val="col"/>
        <c:grouping val="clustered"/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 w="190500" h="38100"/>
            </a:sp3d>
          </c:spPr>
          <c:invertIfNegative val="0"/>
          <c:dPt>
            <c:idx val="0"/>
            <c:invertIfNegative val="0"/>
            <c:bubble3D val="0"/>
            <c:explosion val="4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1-E9DF-4536-A4DA-7E9821A1DBE8}"/>
              </c:ext>
            </c:extLst>
          </c:dPt>
          <c:dPt>
            <c:idx val="1"/>
            <c:invertIfNegative val="0"/>
            <c:bubble3D val="0"/>
            <c:explosion val="3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3-E9DF-4536-A4DA-7E9821A1DBE8}"/>
              </c:ext>
            </c:extLst>
          </c:dPt>
          <c:dPt>
            <c:idx val="2"/>
            <c:invertIfNegative val="0"/>
            <c:bubble3D val="0"/>
            <c:explosion val="6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5-E9DF-4536-A4DA-7E9821A1DBE8}"/>
              </c:ext>
            </c:extLst>
          </c:dPt>
          <c:dPt>
            <c:idx val="3"/>
            <c:invertIfNegative val="0"/>
            <c:bubble3D val="0"/>
            <c:explosion val="7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7-E9DF-4536-A4DA-7E9821A1DBE8}"/>
              </c:ext>
            </c:extLst>
          </c:dPt>
          <c:dPt>
            <c:idx val="4"/>
            <c:invertIfNegative val="0"/>
            <c:bubble3D val="0"/>
            <c:explosion val="8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9-E9DF-4536-A4DA-7E9821A1DBE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Tentativa!$K$127:$K$131</c:f>
              <c:strCache>
                <c:ptCount val="5"/>
                <c:pt idx="0">
                  <c:v>Pareja</c:v>
                </c:pt>
                <c:pt idx="1">
                  <c:v>Ex pareja</c:v>
                </c:pt>
                <c:pt idx="2">
                  <c:v>Familiar</c:v>
                </c:pt>
                <c:pt idx="3">
                  <c:v>Conocido</c:v>
                </c:pt>
                <c:pt idx="4">
                  <c:v>Desconocido</c:v>
                </c:pt>
              </c:strCache>
            </c:strRef>
          </c:cat>
          <c:val>
            <c:numRef>
              <c:f>Tentativa!$M$127:$M$131</c:f>
              <c:numCache>
                <c:formatCode>General</c:formatCode>
                <c:ptCount val="5"/>
                <c:pt idx="0">
                  <c:v>105</c:v>
                </c:pt>
                <c:pt idx="1">
                  <c:v>79</c:v>
                </c:pt>
                <c:pt idx="2">
                  <c:v>13</c:v>
                </c:pt>
                <c:pt idx="3">
                  <c:v>14</c:v>
                </c:pt>
                <c:pt idx="4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9DF-4536-A4DA-7E9821A1DBE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373699008"/>
        <c:axId val="373695264"/>
      </c:barChart>
      <c:catAx>
        <c:axId val="373699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373695264"/>
        <c:crosses val="autoZero"/>
        <c:auto val="1"/>
        <c:lblAlgn val="ctr"/>
        <c:lblOffset val="100"/>
        <c:noMultiLvlLbl val="0"/>
      </c:catAx>
      <c:valAx>
        <c:axId val="37369526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3736990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200" b="1" i="0" u="none" strike="noStrike" kern="1200" spc="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defRPr>
            </a:pPr>
            <a:r>
              <a:rPr lang="en-US" sz="1200" b="1" i="0" u="none" strike="noStrike" kern="120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Gráfico Nº 4: Estado de la presunta persona agresora en la última agresión (porcentaje)</a:t>
            </a:r>
          </a:p>
        </c:rich>
      </c:tx>
      <c:layout>
        <c:manualLayout>
          <c:xMode val="edge"/>
          <c:yMode val="edge"/>
          <c:x val="9.8900978964117994E-2"/>
          <c:y val="2.62572248718357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200" b="1" i="0" u="none" strike="noStrike" kern="1200" spc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2.9272115052281266E-4"/>
          <c:y val="0.22427264337463834"/>
          <c:w val="0.79181028122599839"/>
          <c:h val="0.68818815953007284"/>
        </c:manualLayout>
      </c:layout>
      <c:pieChart>
        <c:varyColors val="1"/>
        <c:ser>
          <c:idx val="0"/>
          <c:order val="0"/>
          <c:tx>
            <c:strRef>
              <c:f>Tentativa!$M$153</c:f>
              <c:strCache>
                <c:ptCount val="1"/>
                <c:pt idx="0">
                  <c:v>Total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 w="190500" h="38100"/>
            </a:sp3d>
          </c:spPr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1-18F6-4C66-9736-AFD71E96293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3-18F6-4C66-9736-AFD71E96293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5-18F6-4C66-9736-AFD71E96293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7-18F6-4C66-9736-AFD71E962936}"/>
              </c:ext>
            </c:extLst>
          </c:dPt>
          <c:dLbls>
            <c:dLbl>
              <c:idx val="0"/>
              <c:layout>
                <c:manualLayout>
                  <c:x val="-6.3220426775057445E-2"/>
                  <c:y val="-0.1005432557801042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8F6-4C66-9736-AFD71E962936}"/>
                </c:ext>
              </c:extLst>
            </c:dLbl>
            <c:dLbl>
              <c:idx val="1"/>
              <c:layout>
                <c:manualLayout>
                  <c:x val="5.0319765234154192E-2"/>
                  <c:y val="0.102033094854328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8F6-4C66-9736-AFD71E962936}"/>
                </c:ext>
              </c:extLst>
            </c:dLbl>
            <c:dLbl>
              <c:idx val="2"/>
              <c:layout>
                <c:manualLayout>
                  <c:x val="4.4698691243166645E-2"/>
                  <c:y val="-9.4526009538608874E-2"/>
                </c:manualLayout>
              </c:layout>
              <c:tx>
                <c:rich>
                  <a:bodyPr/>
                  <a:lstStyle/>
                  <a:p>
                    <a:fld id="{5D342B2D-1700-4130-9520-6BB36934E9F1}" type="CATEGORYNAME">
                      <a:rPr lang="en-US"/>
                      <a:pPr/>
                      <a:t>[NOMBRE DE CATEGORÍA]</a:t>
                    </a:fld>
                    <a:r>
                      <a:rPr lang="en-US"/>
                      <a:t>;   </a:t>
                    </a:r>
                    <a:fld id="{2043C8CF-7481-4295-A3BB-CF2A20FA8057}" type="VALUE">
                      <a:rPr lang="en-US"/>
                      <a:pPr/>
                      <a:t>[VALOR]</a:t>
                    </a:fld>
                    <a:r>
                      <a:rPr lang="en-US"/>
                      <a:t>; </a:t>
                    </a:r>
                    <a:fld id="{F0C342BE-724F-4B98-8FFC-50B0851B2378}" type="PERCENTAGE">
                      <a:rPr lang="en-US"/>
                      <a:pPr/>
                      <a:t>[PORCENTAJE]</a:t>
                    </a:fld>
                    <a:endParaRPr lang="en-US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18F6-4C66-9736-AFD71E962936}"/>
                </c:ext>
              </c:extLst>
            </c:dLbl>
            <c:dLbl>
              <c:idx val="3"/>
              <c:layout>
                <c:manualLayout>
                  <c:x val="0.10996349633030568"/>
                  <c:y val="5.8545341472108117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8F6-4C66-9736-AFD71E96293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inEnd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Tentativa!$K$154:$K$157</c:f>
              <c:strCache>
                <c:ptCount val="4"/>
                <c:pt idx="0">
                  <c:v>Sobrio</c:v>
                </c:pt>
                <c:pt idx="1">
                  <c:v>Efectos de alcohol</c:v>
                </c:pt>
                <c:pt idx="2">
                  <c:v>Efectos de drogas</c:v>
                </c:pt>
                <c:pt idx="3">
                  <c:v>Ambos</c:v>
                </c:pt>
              </c:strCache>
            </c:strRef>
          </c:cat>
          <c:val>
            <c:numRef>
              <c:f>Tentativa!$M$154:$M$157</c:f>
              <c:numCache>
                <c:formatCode>General</c:formatCode>
                <c:ptCount val="4"/>
                <c:pt idx="0">
                  <c:v>116</c:v>
                </c:pt>
                <c:pt idx="1">
                  <c:v>83</c:v>
                </c:pt>
                <c:pt idx="2">
                  <c:v>8</c:v>
                </c:pt>
                <c:pt idx="3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8F6-4C66-9736-AFD71E962936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13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966663269786782E-2"/>
          <c:y val="0.24697039036426069"/>
          <c:w val="0.75478386506952844"/>
          <c:h val="0.65382174905950374"/>
        </c:manualLayout>
      </c:layout>
      <c:pie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 w="190500" h="38100"/>
            </a:sp3d>
          </c:spPr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1-A18B-491E-B2B4-F5B31AC545A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3-A18B-491E-B2B4-F5B31AC545A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5-A18B-491E-B2B4-F5B31AC545A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7-A18B-491E-B2B4-F5B31AC545A4}"/>
              </c:ext>
            </c:extLst>
          </c:dPt>
          <c:dLbls>
            <c:dLbl>
              <c:idx val="0"/>
              <c:layout>
                <c:manualLayout>
                  <c:x val="3.2191641567398344E-2"/>
                  <c:y val="-5.1941546903187565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18B-491E-B2B4-F5B31AC545A4}"/>
                </c:ext>
              </c:extLst>
            </c:dLbl>
            <c:dLbl>
              <c:idx val="1"/>
              <c:layout>
                <c:manualLayout>
                  <c:x val="-0.13035420273532086"/>
                  <c:y val="-0.1511570047309793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18B-491E-B2B4-F5B31AC545A4}"/>
                </c:ext>
              </c:extLst>
            </c:dLbl>
            <c:dLbl>
              <c:idx val="2"/>
              <c:layout>
                <c:manualLayout>
                  <c:x val="-0.11952649081862647"/>
                  <c:y val="-0.11337584659188746"/>
                </c:manualLayout>
              </c:layout>
              <c:tx>
                <c:rich>
                  <a:bodyPr/>
                  <a:lstStyle/>
                  <a:p>
                    <a:fld id="{C5FB33C0-2FC8-4D20-AEF1-0307A8F0C582}" type="CATEGORYNAME">
                      <a:rPr lang="en-US">
                        <a:solidFill>
                          <a:schemeClr val="tx1"/>
                        </a:solidFill>
                      </a:rPr>
                      <a:pPr/>
                      <a:t>[NOMBRE DE CATEGORÍA]</a:t>
                    </a:fld>
                    <a:r>
                      <a:rPr lang="en-US">
                        <a:solidFill>
                          <a:schemeClr val="tx1"/>
                        </a:solidFill>
                      </a:rPr>
                      <a:t>; </a:t>
                    </a:r>
                    <a:fld id="{94AD34D3-FE2B-472F-97CE-0D0AB64F859E}" type="VALUE">
                      <a:rPr lang="en-US">
                        <a:solidFill>
                          <a:schemeClr val="tx1"/>
                        </a:solidFill>
                      </a:rPr>
                      <a:pPr/>
                      <a:t>[VALOR]</a:t>
                    </a:fld>
                    <a:r>
                      <a:rPr lang="en-US">
                        <a:solidFill>
                          <a:schemeClr val="tx1"/>
                        </a:solidFill>
                      </a:rPr>
                      <a:t>; </a:t>
                    </a:r>
                    <a:fld id="{DDAA630A-B9F8-420D-8F4D-526D3CD0A20B}" type="PERCENTAGE">
                      <a:rPr lang="en-US">
                        <a:solidFill>
                          <a:schemeClr val="tx1"/>
                        </a:solidFill>
                      </a:rPr>
                      <a:pPr/>
                      <a:t>[PORCENTAJE]</a:t>
                    </a:fld>
                    <a:endParaRPr lang="en-US">
                      <a:solidFill>
                        <a:schemeClr val="tx1"/>
                      </a:solidFill>
                    </a:endParaRP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193198660105552"/>
                      <c:h val="0.11959506804555428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A18B-491E-B2B4-F5B31AC545A4}"/>
                </c:ext>
              </c:extLst>
            </c:dLbl>
            <c:dLbl>
              <c:idx val="3"/>
              <c:layout>
                <c:manualLayout>
                  <c:x val="6.8984313269242231E-2"/>
                  <c:y val="-3.102524819398637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18B-491E-B2B4-F5B31AC545A4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inEnd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Tentativa!$B$108:$B$111</c:f>
              <c:strCache>
                <c:ptCount val="4"/>
                <c:pt idx="0">
                  <c:v>Cónyuge</c:v>
                </c:pt>
                <c:pt idx="1">
                  <c:v>Conviviente</c:v>
                </c:pt>
                <c:pt idx="2">
                  <c:v>Enamorado</c:v>
                </c:pt>
                <c:pt idx="3">
                  <c:v>Novio</c:v>
                </c:pt>
              </c:strCache>
            </c:strRef>
          </c:cat>
          <c:val>
            <c:numRef>
              <c:f>Tentativa!$E$108:$E$111</c:f>
              <c:numCache>
                <c:formatCode>General</c:formatCode>
                <c:ptCount val="4"/>
                <c:pt idx="0">
                  <c:v>21</c:v>
                </c:pt>
                <c:pt idx="1">
                  <c:v>78</c:v>
                </c:pt>
                <c:pt idx="2">
                  <c:v>6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18B-491E-B2B4-F5B31AC545A4}"/>
            </c:ext>
          </c:extLst>
        </c:ser>
        <c:dLbls>
          <c:dLblPos val="in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6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200" b="1" i="0" u="none" strike="noStrike" kern="1200" spc="0" baseline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defRPr>
            </a:pPr>
            <a:r>
              <a:rPr lang="en-US" sz="1200" b="1" i="0" u="none" strike="noStrike" kern="1200" spc="0" baseline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Gráfico N° 1: Casos de tentativa de feminicidio según año</a:t>
            </a:r>
          </a:p>
        </c:rich>
      </c:tx>
      <c:layout>
        <c:manualLayout>
          <c:xMode val="edge"/>
          <c:yMode val="edge"/>
          <c:x val="0.13622154978158793"/>
          <c:y val="5.680474431435387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200" b="1" i="0" u="none" strike="noStrike" kern="1200" spc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 w="190500" h="38100"/>
            </a:sp3d>
          </c:spPr>
          <c:invertIfNegative val="0"/>
          <c:dLbls>
            <c:dLbl>
              <c:idx val="1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4B70-4590-80F4-5BC6BD9E1D5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Tentativa!$F$18:$F$30</c:f>
              <c:strCache>
                <c:ptCount val="1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 1/</c:v>
                </c:pt>
              </c:strCache>
            </c:strRef>
          </c:cat>
          <c:val>
            <c:numRef>
              <c:f>Tentativa!$G$18:$G$30</c:f>
              <c:numCache>
                <c:formatCode>#,##0</c:formatCode>
                <c:ptCount val="13"/>
                <c:pt idx="0">
                  <c:v>64</c:v>
                </c:pt>
                <c:pt idx="1">
                  <c:v>47</c:v>
                </c:pt>
                <c:pt idx="2">
                  <c:v>66</c:v>
                </c:pt>
                <c:pt idx="3">
                  <c:v>91</c:v>
                </c:pt>
                <c:pt idx="4">
                  <c:v>151</c:v>
                </c:pt>
                <c:pt idx="5">
                  <c:v>186</c:v>
                </c:pt>
                <c:pt idx="6">
                  <c:v>198</c:v>
                </c:pt>
                <c:pt idx="7">
                  <c:v>258</c:v>
                </c:pt>
                <c:pt idx="8">
                  <c:v>247</c:v>
                </c:pt>
                <c:pt idx="9">
                  <c:v>304</c:v>
                </c:pt>
                <c:pt idx="10">
                  <c:v>404</c:v>
                </c:pt>
                <c:pt idx="11">
                  <c:v>330</c:v>
                </c:pt>
                <c:pt idx="12">
                  <c:v>215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70-4590-80F4-5BC6BD9E1D5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547076400"/>
        <c:axId val="547077712"/>
      </c:barChart>
      <c:catAx>
        <c:axId val="547076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547077712"/>
        <c:crosses val="autoZero"/>
        <c:auto val="1"/>
        <c:lblAlgn val="ctr"/>
        <c:lblOffset val="100"/>
        <c:noMultiLvlLbl val="0"/>
      </c:catAx>
      <c:valAx>
        <c:axId val="547077712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5470764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png"/><Relationship Id="rId13" Type="http://schemas.openxmlformats.org/officeDocument/2006/relationships/chart" Target="../charts/chart4.xml"/><Relationship Id="rId3" Type="http://schemas.microsoft.com/office/2007/relationships/hdphoto" Target="../media/hdphoto1.wdp"/><Relationship Id="rId7" Type="http://schemas.openxmlformats.org/officeDocument/2006/relationships/image" Target="../media/image4.png"/><Relationship Id="rId12" Type="http://schemas.microsoft.com/office/2007/relationships/hdphoto" Target="../media/hdphoto2.wdp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3.png"/><Relationship Id="rId11" Type="http://schemas.openxmlformats.org/officeDocument/2006/relationships/image" Target="../media/image7.png"/><Relationship Id="rId5" Type="http://schemas.openxmlformats.org/officeDocument/2006/relationships/chart" Target="../charts/chart2.xml"/><Relationship Id="rId10" Type="http://schemas.openxmlformats.org/officeDocument/2006/relationships/chart" Target="../charts/chart3.xml"/><Relationship Id="rId4" Type="http://schemas.openxmlformats.org/officeDocument/2006/relationships/chart" Target="../charts/chart1.xml"/><Relationship Id="rId9" Type="http://schemas.openxmlformats.org/officeDocument/2006/relationships/image" Target="../media/image6.png"/><Relationship Id="rId14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238123</xdr:colOff>
      <xdr:row>36</xdr:row>
      <xdr:rowOff>47625</xdr:rowOff>
    </xdr:from>
    <xdr:to>
      <xdr:col>7</xdr:col>
      <xdr:colOff>809623</xdr:colOff>
      <xdr:row>67</xdr:row>
      <xdr:rowOff>173691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B435105-AD68-4FD0-BE94-D5D93ACAEE8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285748" y="7553325"/>
          <a:ext cx="5048250" cy="7203141"/>
        </a:xfrm>
        <a:prstGeom prst="rect">
          <a:avLst/>
        </a:prstGeom>
      </xdr:spPr>
    </xdr:pic>
    <xdr:clientData/>
  </xdr:twoCellAnchor>
  <xdr:twoCellAnchor>
    <xdr:from>
      <xdr:col>6</xdr:col>
      <xdr:colOff>415598</xdr:colOff>
      <xdr:row>106</xdr:row>
      <xdr:rowOff>172639</xdr:rowOff>
    </xdr:from>
    <xdr:to>
      <xdr:col>7</xdr:col>
      <xdr:colOff>479403</xdr:colOff>
      <xdr:row>111</xdr:row>
      <xdr:rowOff>66400</xdr:rowOff>
    </xdr:to>
    <xdr:pic>
      <xdr:nvPicPr>
        <xdr:cNvPr id="3" name="58 Imagen" descr="siluetas-de-parejas.jpg">
          <a:extLst>
            <a:ext uri="{FF2B5EF4-FFF2-40B4-BE49-F238E27FC236}">
              <a16:creationId xmlns:a16="http://schemas.microsoft.com/office/drawing/2014/main" id="{0AE41A6E-7D03-46D6-8476-4B788F94500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duotone>
            <a:schemeClr val="accent5">
              <a:shade val="45000"/>
              <a:satMod val="135000"/>
            </a:schemeClr>
            <a:prstClr val="white"/>
          </a:duotone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3718" r="70250" b="46716"/>
        <a:stretch/>
      </xdr:blipFill>
      <xdr:spPr bwMode="auto">
        <a:xfrm>
          <a:off x="4111298" y="24451864"/>
          <a:ext cx="892480" cy="9319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218143</xdr:colOff>
      <xdr:row>132</xdr:row>
      <xdr:rowOff>178594</xdr:rowOff>
    </xdr:from>
    <xdr:to>
      <xdr:col>14</xdr:col>
      <xdr:colOff>575467</xdr:colOff>
      <xdr:row>147</xdr:row>
      <xdr:rowOff>23813</xdr:rowOff>
    </xdr:to>
    <xdr:graphicFrame macro="">
      <xdr:nvGraphicFramePr>
        <xdr:cNvPr id="4" name="Gráfico 3" descr="holaaaaaaaa">
          <a:extLst>
            <a:ext uri="{FF2B5EF4-FFF2-40B4-BE49-F238E27FC236}">
              <a16:creationId xmlns:a16="http://schemas.microsoft.com/office/drawing/2014/main" id="{41363513-5FD7-4F4F-BD1B-AD51CF72E7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517458</xdr:colOff>
      <xdr:row>159</xdr:row>
      <xdr:rowOff>15135</xdr:rowOff>
    </xdr:from>
    <xdr:to>
      <xdr:col>14</xdr:col>
      <xdr:colOff>745356</xdr:colOff>
      <xdr:row>169</xdr:row>
      <xdr:rowOff>122291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9A226889-EC23-4EA7-A47A-D58C4476A1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311065</xdr:colOff>
      <xdr:row>10</xdr:row>
      <xdr:rowOff>238125</xdr:rowOff>
    </xdr:from>
    <xdr:to>
      <xdr:col>16</xdr:col>
      <xdr:colOff>0</xdr:colOff>
      <xdr:row>12</xdr:row>
      <xdr:rowOff>35719</xdr:rowOff>
    </xdr:to>
    <xdr:sp macro="" textlink="">
      <xdr:nvSpPr>
        <xdr:cNvPr id="6" name="Rectángulo 5">
          <a:extLst>
            <a:ext uri="{FF2B5EF4-FFF2-40B4-BE49-F238E27FC236}">
              <a16:creationId xmlns:a16="http://schemas.microsoft.com/office/drawing/2014/main" id="{ABCCC335-623F-4214-8127-0882ED19384E}"/>
            </a:ext>
          </a:extLst>
        </xdr:cNvPr>
        <xdr:cNvSpPr/>
      </xdr:nvSpPr>
      <xdr:spPr>
        <a:xfrm>
          <a:off x="1120690" y="2343150"/>
          <a:ext cx="11309435" cy="273844"/>
        </a:xfrm>
        <a:prstGeom prst="rect">
          <a:avLst/>
        </a:prstGeom>
        <a:solidFill>
          <a:schemeClr val="bg2">
            <a:lumMod val="50000"/>
          </a:schemeClr>
        </a:solidFill>
        <a:ln>
          <a:noFill/>
        </a:ln>
        <a:effectLst>
          <a:innerShdw blurRad="63500" dist="50800" dir="54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b" anchorCtr="0" forceAA="0" compatLnSpc="1">
          <a:prstTxWarp prst="textNoShape">
            <a:avLst/>
          </a:prstTxWarp>
          <a:noAutofit/>
        </a:bodyPr>
        <a:lstStyle/>
        <a:p>
          <a:r>
            <a:rPr lang="es-PE" sz="1400" b="1">
              <a:solidFill>
                <a:schemeClr val="bg1"/>
              </a:solidFill>
            </a:rPr>
            <a:t>  </a:t>
          </a:r>
          <a:r>
            <a:rPr lang="es-PE" sz="1400" b="1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CARACTERÍSTICAS DE LOS CASOS DE TENTATIVA DE FEMINICIDIO </a:t>
          </a:r>
          <a:endParaRPr lang="es-PE" sz="1400" b="1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0</xdr:colOff>
      <xdr:row>10</xdr:row>
      <xdr:rowOff>238125</xdr:rowOff>
    </xdr:from>
    <xdr:to>
      <xdr:col>2</xdr:col>
      <xdr:colOff>383104</xdr:colOff>
      <xdr:row>12</xdr:row>
      <xdr:rowOff>35719</xdr:rowOff>
    </xdr:to>
    <xdr:sp macro="" textlink="">
      <xdr:nvSpPr>
        <xdr:cNvPr id="7" name="Rectángulo 6">
          <a:extLst>
            <a:ext uri="{FF2B5EF4-FFF2-40B4-BE49-F238E27FC236}">
              <a16:creationId xmlns:a16="http://schemas.microsoft.com/office/drawing/2014/main" id="{E8122BB9-978A-4017-95C8-19852C93733E}"/>
            </a:ext>
          </a:extLst>
        </xdr:cNvPr>
        <xdr:cNvSpPr/>
      </xdr:nvSpPr>
      <xdr:spPr>
        <a:xfrm>
          <a:off x="47625" y="2343150"/>
          <a:ext cx="1145104" cy="273844"/>
        </a:xfrm>
        <a:prstGeom prst="rect">
          <a:avLst/>
        </a:prstGeom>
        <a:solidFill>
          <a:srgbClr val="E60008"/>
        </a:solidFill>
        <a:ln>
          <a:noFill/>
        </a:ln>
        <a:effectLst>
          <a:innerShdw blurRad="63500" dist="50800" dir="54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b" anchorCtr="0" forceAA="0" compatLnSpc="1">
          <a:prstTxWarp prst="textNoShape">
            <a:avLst/>
          </a:prstTxWarp>
          <a:noAutofit/>
        </a:bodyPr>
        <a:lstStyle/>
        <a:p>
          <a:r>
            <a:rPr lang="es-PE" sz="1400" b="1">
              <a:solidFill>
                <a:sysClr val="windowText" lastClr="000000"/>
              </a:solidFill>
            </a:rPr>
            <a:t> </a:t>
          </a:r>
          <a:r>
            <a:rPr lang="es-PE" sz="1400" b="1">
              <a:solidFill>
                <a:schemeClr val="bg1"/>
              </a:solidFill>
            </a:rPr>
            <a:t>SECCIÓN A </a:t>
          </a:r>
        </a:p>
      </xdr:txBody>
    </xdr:sp>
    <xdr:clientData/>
  </xdr:twoCellAnchor>
  <xdr:twoCellAnchor>
    <xdr:from>
      <xdr:col>2</xdr:col>
      <xdr:colOff>385563</xdr:colOff>
      <xdr:row>88</xdr:row>
      <xdr:rowOff>171702</xdr:rowOff>
    </xdr:from>
    <xdr:to>
      <xdr:col>15</xdr:col>
      <xdr:colOff>365692</xdr:colOff>
      <xdr:row>89</xdr:row>
      <xdr:rowOff>252679</xdr:rowOff>
    </xdr:to>
    <xdr:sp macro="" textlink="">
      <xdr:nvSpPr>
        <xdr:cNvPr id="8" name="Rectángulo 7">
          <a:extLst>
            <a:ext uri="{FF2B5EF4-FFF2-40B4-BE49-F238E27FC236}">
              <a16:creationId xmlns:a16="http://schemas.microsoft.com/office/drawing/2014/main" id="{C865A29E-7916-4FB8-B8C1-A924E83C01F3}"/>
            </a:ext>
          </a:extLst>
        </xdr:cNvPr>
        <xdr:cNvSpPr/>
      </xdr:nvSpPr>
      <xdr:spPr>
        <a:xfrm>
          <a:off x="1195188" y="19707477"/>
          <a:ext cx="10867204" cy="271477"/>
        </a:xfrm>
        <a:prstGeom prst="rect">
          <a:avLst/>
        </a:prstGeom>
        <a:solidFill>
          <a:schemeClr val="bg2">
            <a:lumMod val="50000"/>
          </a:schemeClr>
        </a:solidFill>
        <a:ln>
          <a:noFill/>
        </a:ln>
        <a:effectLst>
          <a:innerShdw blurRad="63500" dist="50800" dir="54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b" anchorCtr="0" forceAA="0" compatLnSpc="1">
          <a:prstTxWarp prst="textNoShape">
            <a:avLst/>
          </a:prstTxWarp>
          <a:noAutofit/>
        </a:bodyPr>
        <a:lstStyle/>
        <a:p>
          <a:r>
            <a:rPr lang="es-PE" sz="1400" b="1">
              <a:solidFill>
                <a:schemeClr val="bg1"/>
              </a:solidFill>
            </a:rPr>
            <a:t>  </a:t>
          </a:r>
          <a:r>
            <a:rPr lang="es-PE" sz="1400" b="1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PERFIL DE LA PERSONA USUARIA</a:t>
          </a:r>
          <a:endParaRPr lang="es-PE" sz="1400" b="1">
            <a:solidFill>
              <a:schemeClr val="bg1"/>
            </a:solidFill>
          </a:endParaRPr>
        </a:p>
      </xdr:txBody>
    </xdr:sp>
    <xdr:clientData/>
  </xdr:twoCellAnchor>
  <xdr:twoCellAnchor>
    <xdr:from>
      <xdr:col>0</xdr:col>
      <xdr:colOff>36060</xdr:colOff>
      <xdr:row>88</xdr:row>
      <xdr:rowOff>166686</xdr:rowOff>
    </xdr:from>
    <xdr:to>
      <xdr:col>2</xdr:col>
      <xdr:colOff>381064</xdr:colOff>
      <xdr:row>89</xdr:row>
      <xdr:rowOff>256833</xdr:rowOff>
    </xdr:to>
    <xdr:sp macro="" textlink="">
      <xdr:nvSpPr>
        <xdr:cNvPr id="9" name="Rectángulo 8">
          <a:extLst>
            <a:ext uri="{FF2B5EF4-FFF2-40B4-BE49-F238E27FC236}">
              <a16:creationId xmlns:a16="http://schemas.microsoft.com/office/drawing/2014/main" id="{AE693FD5-7AD3-458F-9AFF-D2A9928F090F}"/>
            </a:ext>
          </a:extLst>
        </xdr:cNvPr>
        <xdr:cNvSpPr/>
      </xdr:nvSpPr>
      <xdr:spPr>
        <a:xfrm>
          <a:off x="36060" y="19702461"/>
          <a:ext cx="1154629" cy="280647"/>
        </a:xfrm>
        <a:prstGeom prst="rect">
          <a:avLst/>
        </a:prstGeom>
        <a:solidFill>
          <a:srgbClr val="E60008"/>
        </a:solidFill>
        <a:ln>
          <a:noFill/>
        </a:ln>
        <a:effectLst>
          <a:innerShdw blurRad="63500" dist="50800" dir="54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b" anchorCtr="0" forceAA="0" compatLnSpc="1">
          <a:prstTxWarp prst="textNoShape">
            <a:avLst/>
          </a:prstTxWarp>
          <a:noAutofit/>
        </a:bodyPr>
        <a:lstStyle/>
        <a:p>
          <a:r>
            <a:rPr lang="es-PE" sz="1400" b="1">
              <a:solidFill>
                <a:sysClr val="windowText" lastClr="000000"/>
              </a:solidFill>
            </a:rPr>
            <a:t> </a:t>
          </a:r>
          <a:r>
            <a:rPr lang="es-PE" sz="1400" b="1">
              <a:solidFill>
                <a:schemeClr val="bg1"/>
              </a:solidFill>
            </a:rPr>
            <a:t>SECCIÓN B </a:t>
          </a:r>
        </a:p>
      </xdr:txBody>
    </xdr:sp>
    <xdr:clientData/>
  </xdr:twoCellAnchor>
  <xdr:twoCellAnchor>
    <xdr:from>
      <xdr:col>2</xdr:col>
      <xdr:colOff>311065</xdr:colOff>
      <xdr:row>147</xdr:row>
      <xdr:rowOff>144780</xdr:rowOff>
    </xdr:from>
    <xdr:to>
      <xdr:col>16</xdr:col>
      <xdr:colOff>0</xdr:colOff>
      <xdr:row>149</xdr:row>
      <xdr:rowOff>76540</xdr:rowOff>
    </xdr:to>
    <xdr:sp macro="" textlink="">
      <xdr:nvSpPr>
        <xdr:cNvPr id="10" name="Rectángulo 9">
          <a:extLst>
            <a:ext uri="{FF2B5EF4-FFF2-40B4-BE49-F238E27FC236}">
              <a16:creationId xmlns:a16="http://schemas.microsoft.com/office/drawing/2014/main" id="{36816807-B740-4EA1-A650-83BC06F45DDB}"/>
            </a:ext>
          </a:extLst>
        </xdr:cNvPr>
        <xdr:cNvSpPr/>
      </xdr:nvSpPr>
      <xdr:spPr>
        <a:xfrm>
          <a:off x="1120690" y="32320230"/>
          <a:ext cx="11309435" cy="312760"/>
        </a:xfrm>
        <a:prstGeom prst="rect">
          <a:avLst/>
        </a:prstGeom>
        <a:solidFill>
          <a:schemeClr val="bg2">
            <a:lumMod val="50000"/>
          </a:schemeClr>
        </a:solidFill>
        <a:ln>
          <a:noFill/>
        </a:ln>
        <a:effectLst>
          <a:innerShdw blurRad="63500" dist="50800" dir="54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r>
            <a:rPr lang="es-PE" sz="1350" b="1">
              <a:solidFill>
                <a:schemeClr val="bg1"/>
              </a:solidFill>
            </a:rPr>
            <a:t> </a:t>
          </a:r>
          <a:r>
            <a:rPr lang="es-PE" sz="1200" b="1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PERFIL DE LA PRESUNTA PERSONA AGRESORA </a:t>
          </a:r>
          <a:endParaRPr lang="es-PE" sz="1200" b="1">
            <a:solidFill>
              <a:schemeClr val="bg1"/>
            </a:solidFill>
          </a:endParaRPr>
        </a:p>
      </xdr:txBody>
    </xdr:sp>
    <xdr:clientData/>
  </xdr:twoCellAnchor>
  <xdr:twoCellAnchor>
    <xdr:from>
      <xdr:col>0</xdr:col>
      <xdr:colOff>35018</xdr:colOff>
      <xdr:row>147</xdr:row>
      <xdr:rowOff>144781</xdr:rowOff>
    </xdr:from>
    <xdr:to>
      <xdr:col>2</xdr:col>
      <xdr:colOff>383104</xdr:colOff>
      <xdr:row>149</xdr:row>
      <xdr:rowOff>76540</xdr:rowOff>
    </xdr:to>
    <xdr:sp macro="" textlink="">
      <xdr:nvSpPr>
        <xdr:cNvPr id="11" name="Rectángulo 10">
          <a:extLst>
            <a:ext uri="{FF2B5EF4-FFF2-40B4-BE49-F238E27FC236}">
              <a16:creationId xmlns:a16="http://schemas.microsoft.com/office/drawing/2014/main" id="{05354FF9-4ADF-443D-9F70-F2857B91FA93}"/>
            </a:ext>
          </a:extLst>
        </xdr:cNvPr>
        <xdr:cNvSpPr/>
      </xdr:nvSpPr>
      <xdr:spPr>
        <a:xfrm>
          <a:off x="35018" y="32320231"/>
          <a:ext cx="1157711" cy="312759"/>
        </a:xfrm>
        <a:prstGeom prst="rect">
          <a:avLst/>
        </a:prstGeom>
        <a:solidFill>
          <a:srgbClr val="E60008"/>
        </a:solidFill>
        <a:ln>
          <a:noFill/>
        </a:ln>
        <a:effectLst>
          <a:innerShdw blurRad="63500" dist="50800" dir="54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r>
            <a:rPr lang="es-PE" sz="1200" b="1">
              <a:solidFill>
                <a:sysClr val="windowText" lastClr="000000"/>
              </a:solidFill>
            </a:rPr>
            <a:t> </a:t>
          </a:r>
          <a:r>
            <a:rPr lang="es-PE" sz="1200" b="1">
              <a:solidFill>
                <a:schemeClr val="bg1"/>
              </a:solidFill>
            </a:rPr>
            <a:t>SECCIÓN C </a:t>
          </a:r>
        </a:p>
      </xdr:txBody>
    </xdr:sp>
    <xdr:clientData/>
  </xdr:twoCellAnchor>
  <xdr:twoCellAnchor>
    <xdr:from>
      <xdr:col>2</xdr:col>
      <xdr:colOff>79241</xdr:colOff>
      <xdr:row>173</xdr:row>
      <xdr:rowOff>0</xdr:rowOff>
    </xdr:from>
    <xdr:to>
      <xdr:col>6</xdr:col>
      <xdr:colOff>61058</xdr:colOff>
      <xdr:row>176</xdr:row>
      <xdr:rowOff>0</xdr:rowOff>
    </xdr:to>
    <xdr:sp macro="" textlink="">
      <xdr:nvSpPr>
        <xdr:cNvPr id="12" name="Rectángulo 11">
          <a:extLst>
            <a:ext uri="{FF2B5EF4-FFF2-40B4-BE49-F238E27FC236}">
              <a16:creationId xmlns:a16="http://schemas.microsoft.com/office/drawing/2014/main" id="{1EA6A5F5-B67E-47A8-A615-815B158080CB}"/>
            </a:ext>
          </a:extLst>
        </xdr:cNvPr>
        <xdr:cNvSpPr/>
      </xdr:nvSpPr>
      <xdr:spPr>
        <a:xfrm>
          <a:off x="888866" y="38042850"/>
          <a:ext cx="2867892" cy="571500"/>
        </a:xfrm>
        <a:prstGeom prst="rect">
          <a:avLst/>
        </a:prstGeom>
        <a:solidFill>
          <a:schemeClr val="bg2">
            <a:lumMod val="9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100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Variación porcentual de los casos de tentativa de feminicidio atendidos por los CEM en el año 2021 en relación al año 2020 </a:t>
          </a:r>
        </a:p>
        <a:p>
          <a:pPr algn="l"/>
          <a:endParaRPr lang="es-PE" sz="105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1191</xdr:colOff>
      <xdr:row>172</xdr:row>
      <xdr:rowOff>190499</xdr:rowOff>
    </xdr:from>
    <xdr:to>
      <xdr:col>2</xdr:col>
      <xdr:colOff>195384</xdr:colOff>
      <xdr:row>174</xdr:row>
      <xdr:rowOff>24423</xdr:rowOff>
    </xdr:to>
    <xdr:sp macro="" textlink="">
      <xdr:nvSpPr>
        <xdr:cNvPr id="13" name="Rectángulo 51">
          <a:extLst>
            <a:ext uri="{FF2B5EF4-FFF2-40B4-BE49-F238E27FC236}">
              <a16:creationId xmlns:a16="http://schemas.microsoft.com/office/drawing/2014/main" id="{FDF510B8-5DED-4B17-87F2-93676121D34F}"/>
            </a:ext>
          </a:extLst>
        </xdr:cNvPr>
        <xdr:cNvSpPr/>
      </xdr:nvSpPr>
      <xdr:spPr>
        <a:xfrm>
          <a:off x="48816" y="38042849"/>
          <a:ext cx="956193" cy="214924"/>
        </a:xfrm>
        <a:custGeom>
          <a:avLst/>
          <a:gdLst>
            <a:gd name="connsiteX0" fmla="*/ 0 w 999325"/>
            <a:gd name="connsiteY0" fmla="*/ 0 h 252000"/>
            <a:gd name="connsiteX1" fmla="*/ 999325 w 999325"/>
            <a:gd name="connsiteY1" fmla="*/ 0 h 252000"/>
            <a:gd name="connsiteX2" fmla="*/ 999325 w 999325"/>
            <a:gd name="connsiteY2" fmla="*/ 252000 h 252000"/>
            <a:gd name="connsiteX3" fmla="*/ 0 w 999325"/>
            <a:gd name="connsiteY3" fmla="*/ 252000 h 252000"/>
            <a:gd name="connsiteX4" fmla="*/ 0 w 999325"/>
            <a:gd name="connsiteY4" fmla="*/ 0 h 252000"/>
            <a:gd name="connsiteX0" fmla="*/ 0 w 999325"/>
            <a:gd name="connsiteY0" fmla="*/ 0 h 252000"/>
            <a:gd name="connsiteX1" fmla="*/ 999325 w 999325"/>
            <a:gd name="connsiteY1" fmla="*/ 0 h 252000"/>
            <a:gd name="connsiteX2" fmla="*/ 887266 w 999325"/>
            <a:gd name="connsiteY2" fmla="*/ 252000 h 252000"/>
            <a:gd name="connsiteX3" fmla="*/ 0 w 999325"/>
            <a:gd name="connsiteY3" fmla="*/ 252000 h 252000"/>
            <a:gd name="connsiteX4" fmla="*/ 0 w 999325"/>
            <a:gd name="connsiteY4" fmla="*/ 0 h 252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999325" h="252000">
              <a:moveTo>
                <a:pt x="0" y="0"/>
              </a:moveTo>
              <a:lnTo>
                <a:pt x="999325" y="0"/>
              </a:lnTo>
              <a:lnTo>
                <a:pt x="887266" y="252000"/>
              </a:lnTo>
              <a:lnTo>
                <a:pt x="0" y="252000"/>
              </a:lnTo>
              <a:lnTo>
                <a:pt x="0" y="0"/>
              </a:lnTo>
              <a:close/>
            </a:path>
          </a:pathLst>
        </a:custGeom>
        <a:solidFill>
          <a:schemeClr val="tx1">
            <a:lumMod val="85000"/>
            <a:lumOff val="1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s-PE" sz="1050" b="1"/>
            <a:t>Cuadro N° 15</a:t>
          </a:r>
        </a:p>
      </xdr:txBody>
    </xdr:sp>
    <xdr:clientData/>
  </xdr:twoCellAnchor>
  <xdr:twoCellAnchor>
    <xdr:from>
      <xdr:col>12</xdr:col>
      <xdr:colOff>873714</xdr:colOff>
      <xdr:row>68</xdr:row>
      <xdr:rowOff>3983</xdr:rowOff>
    </xdr:from>
    <xdr:to>
      <xdr:col>15</xdr:col>
      <xdr:colOff>4724</xdr:colOff>
      <xdr:row>70</xdr:row>
      <xdr:rowOff>74083</xdr:rowOff>
    </xdr:to>
    <xdr:sp macro="" textlink="">
      <xdr:nvSpPr>
        <xdr:cNvPr id="14" name="Rectángulo 13">
          <a:extLst>
            <a:ext uri="{FF2B5EF4-FFF2-40B4-BE49-F238E27FC236}">
              <a16:creationId xmlns:a16="http://schemas.microsoft.com/office/drawing/2014/main" id="{269B16A9-18EF-4AD0-A5D6-54D769233A0F}"/>
            </a:ext>
          </a:extLst>
        </xdr:cNvPr>
        <xdr:cNvSpPr/>
      </xdr:nvSpPr>
      <xdr:spPr>
        <a:xfrm>
          <a:off x="10055814" y="14872508"/>
          <a:ext cx="1645610" cy="451100"/>
        </a:xfrm>
        <a:prstGeom prst="rect">
          <a:avLst/>
        </a:prstGeom>
        <a:solidFill>
          <a:schemeClr val="bg2">
            <a:lumMod val="9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PE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Área</a:t>
          </a:r>
          <a:r>
            <a:rPr lang="es-PE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de residencia de la persona usuaria</a:t>
          </a:r>
          <a:endParaRPr lang="es-PE" sz="10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12</xdr:col>
      <xdr:colOff>32977</xdr:colOff>
      <xdr:row>67</xdr:row>
      <xdr:rowOff>280722</xdr:rowOff>
    </xdr:from>
    <xdr:to>
      <xdr:col>13</xdr:col>
      <xdr:colOff>113769</xdr:colOff>
      <xdr:row>69</xdr:row>
      <xdr:rowOff>111929</xdr:rowOff>
    </xdr:to>
    <xdr:sp macro="" textlink="">
      <xdr:nvSpPr>
        <xdr:cNvPr id="15" name="Rectángulo 51">
          <a:extLst>
            <a:ext uri="{FF2B5EF4-FFF2-40B4-BE49-F238E27FC236}">
              <a16:creationId xmlns:a16="http://schemas.microsoft.com/office/drawing/2014/main" id="{E9363118-9BCA-42E7-B957-E530820B5E89}"/>
            </a:ext>
          </a:extLst>
        </xdr:cNvPr>
        <xdr:cNvSpPr/>
      </xdr:nvSpPr>
      <xdr:spPr>
        <a:xfrm>
          <a:off x="9215077" y="14863497"/>
          <a:ext cx="957092" cy="307457"/>
        </a:xfrm>
        <a:custGeom>
          <a:avLst/>
          <a:gdLst>
            <a:gd name="connsiteX0" fmla="*/ 0 w 999325"/>
            <a:gd name="connsiteY0" fmla="*/ 0 h 252000"/>
            <a:gd name="connsiteX1" fmla="*/ 999325 w 999325"/>
            <a:gd name="connsiteY1" fmla="*/ 0 h 252000"/>
            <a:gd name="connsiteX2" fmla="*/ 999325 w 999325"/>
            <a:gd name="connsiteY2" fmla="*/ 252000 h 252000"/>
            <a:gd name="connsiteX3" fmla="*/ 0 w 999325"/>
            <a:gd name="connsiteY3" fmla="*/ 252000 h 252000"/>
            <a:gd name="connsiteX4" fmla="*/ 0 w 999325"/>
            <a:gd name="connsiteY4" fmla="*/ 0 h 252000"/>
            <a:gd name="connsiteX0" fmla="*/ 0 w 999325"/>
            <a:gd name="connsiteY0" fmla="*/ 0 h 252000"/>
            <a:gd name="connsiteX1" fmla="*/ 999325 w 999325"/>
            <a:gd name="connsiteY1" fmla="*/ 0 h 252000"/>
            <a:gd name="connsiteX2" fmla="*/ 887266 w 999325"/>
            <a:gd name="connsiteY2" fmla="*/ 252000 h 252000"/>
            <a:gd name="connsiteX3" fmla="*/ 0 w 999325"/>
            <a:gd name="connsiteY3" fmla="*/ 252000 h 252000"/>
            <a:gd name="connsiteX4" fmla="*/ 0 w 999325"/>
            <a:gd name="connsiteY4" fmla="*/ 0 h 252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999325" h="252000">
              <a:moveTo>
                <a:pt x="0" y="0"/>
              </a:moveTo>
              <a:lnTo>
                <a:pt x="999325" y="0"/>
              </a:lnTo>
              <a:lnTo>
                <a:pt x="887266" y="252000"/>
              </a:lnTo>
              <a:lnTo>
                <a:pt x="0" y="252000"/>
              </a:lnTo>
              <a:lnTo>
                <a:pt x="0" y="0"/>
              </a:lnTo>
              <a:close/>
            </a:path>
          </a:pathLst>
        </a:custGeom>
        <a:solidFill>
          <a:schemeClr val="tx1">
            <a:lumMod val="85000"/>
            <a:lumOff val="1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s-PE" sz="1050" b="1"/>
            <a:t>Cuadro N° 6</a:t>
          </a:r>
        </a:p>
      </xdr:txBody>
    </xdr:sp>
    <xdr:clientData/>
  </xdr:twoCellAnchor>
  <xdr:twoCellAnchor>
    <xdr:from>
      <xdr:col>6</xdr:col>
      <xdr:colOff>794159</xdr:colOff>
      <xdr:row>67</xdr:row>
      <xdr:rowOff>273336</xdr:rowOff>
    </xdr:from>
    <xdr:to>
      <xdr:col>11</xdr:col>
      <xdr:colOff>47626</xdr:colOff>
      <xdr:row>70</xdr:row>
      <xdr:rowOff>51593</xdr:rowOff>
    </xdr:to>
    <xdr:sp macro="" textlink="">
      <xdr:nvSpPr>
        <xdr:cNvPr id="16" name="Rectángulo 15">
          <a:extLst>
            <a:ext uri="{FF2B5EF4-FFF2-40B4-BE49-F238E27FC236}">
              <a16:creationId xmlns:a16="http://schemas.microsoft.com/office/drawing/2014/main" id="{15B11096-919F-4E5F-BE9F-7410672BDB3C}"/>
            </a:ext>
          </a:extLst>
        </xdr:cNvPr>
        <xdr:cNvSpPr/>
      </xdr:nvSpPr>
      <xdr:spPr>
        <a:xfrm>
          <a:off x="4489859" y="14856111"/>
          <a:ext cx="3930242" cy="445007"/>
        </a:xfrm>
        <a:prstGeom prst="rect">
          <a:avLst/>
        </a:prstGeom>
        <a:solidFill>
          <a:schemeClr val="bg2">
            <a:lumMod val="9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s-PE" sz="105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L</a:t>
          </a:r>
          <a:r>
            <a:rPr lang="es-PE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ugar donde ocurrió el hecho de tentativa de feminicidio </a:t>
          </a:r>
          <a:endParaRPr lang="es-PE" sz="105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705649</xdr:colOff>
      <xdr:row>68</xdr:row>
      <xdr:rowOff>13947</xdr:rowOff>
    </xdr:from>
    <xdr:to>
      <xdr:col>7</xdr:col>
      <xdr:colOff>119062</xdr:colOff>
      <xdr:row>69</xdr:row>
      <xdr:rowOff>95250</xdr:rowOff>
    </xdr:to>
    <xdr:sp macro="" textlink="">
      <xdr:nvSpPr>
        <xdr:cNvPr id="17" name="Rectángulo 51">
          <a:extLst>
            <a:ext uri="{FF2B5EF4-FFF2-40B4-BE49-F238E27FC236}">
              <a16:creationId xmlns:a16="http://schemas.microsoft.com/office/drawing/2014/main" id="{44836512-6A69-4576-BDEA-A75B8C145813}"/>
            </a:ext>
          </a:extLst>
        </xdr:cNvPr>
        <xdr:cNvSpPr/>
      </xdr:nvSpPr>
      <xdr:spPr>
        <a:xfrm>
          <a:off x="3658399" y="14882472"/>
          <a:ext cx="985038" cy="271803"/>
        </a:xfrm>
        <a:custGeom>
          <a:avLst/>
          <a:gdLst>
            <a:gd name="connsiteX0" fmla="*/ 0 w 999325"/>
            <a:gd name="connsiteY0" fmla="*/ 0 h 252000"/>
            <a:gd name="connsiteX1" fmla="*/ 999325 w 999325"/>
            <a:gd name="connsiteY1" fmla="*/ 0 h 252000"/>
            <a:gd name="connsiteX2" fmla="*/ 999325 w 999325"/>
            <a:gd name="connsiteY2" fmla="*/ 252000 h 252000"/>
            <a:gd name="connsiteX3" fmla="*/ 0 w 999325"/>
            <a:gd name="connsiteY3" fmla="*/ 252000 h 252000"/>
            <a:gd name="connsiteX4" fmla="*/ 0 w 999325"/>
            <a:gd name="connsiteY4" fmla="*/ 0 h 252000"/>
            <a:gd name="connsiteX0" fmla="*/ 0 w 999325"/>
            <a:gd name="connsiteY0" fmla="*/ 0 h 252000"/>
            <a:gd name="connsiteX1" fmla="*/ 999325 w 999325"/>
            <a:gd name="connsiteY1" fmla="*/ 0 h 252000"/>
            <a:gd name="connsiteX2" fmla="*/ 887266 w 999325"/>
            <a:gd name="connsiteY2" fmla="*/ 252000 h 252000"/>
            <a:gd name="connsiteX3" fmla="*/ 0 w 999325"/>
            <a:gd name="connsiteY3" fmla="*/ 252000 h 252000"/>
            <a:gd name="connsiteX4" fmla="*/ 0 w 999325"/>
            <a:gd name="connsiteY4" fmla="*/ 0 h 252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999325" h="252000">
              <a:moveTo>
                <a:pt x="0" y="0"/>
              </a:moveTo>
              <a:lnTo>
                <a:pt x="999325" y="0"/>
              </a:lnTo>
              <a:lnTo>
                <a:pt x="887266" y="252000"/>
              </a:lnTo>
              <a:lnTo>
                <a:pt x="0" y="252000"/>
              </a:lnTo>
              <a:lnTo>
                <a:pt x="0" y="0"/>
              </a:lnTo>
              <a:close/>
            </a:path>
          </a:pathLst>
        </a:custGeom>
        <a:solidFill>
          <a:schemeClr val="tx1">
            <a:lumMod val="85000"/>
            <a:lumOff val="1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s-PE" sz="1050" b="1"/>
            <a:t>Cuadro N° 5</a:t>
          </a:r>
        </a:p>
      </xdr:txBody>
    </xdr:sp>
    <xdr:clientData/>
  </xdr:twoCellAnchor>
  <xdr:twoCellAnchor>
    <xdr:from>
      <xdr:col>1</xdr:col>
      <xdr:colOff>844630</xdr:colOff>
      <xdr:row>90</xdr:row>
      <xdr:rowOff>104436</xdr:rowOff>
    </xdr:from>
    <xdr:to>
      <xdr:col>4</xdr:col>
      <xdr:colOff>47409</xdr:colOff>
      <xdr:row>91</xdr:row>
      <xdr:rowOff>195604</xdr:rowOff>
    </xdr:to>
    <xdr:sp macro="" textlink="">
      <xdr:nvSpPr>
        <xdr:cNvPr id="18" name="Rectángulo 17">
          <a:extLst>
            <a:ext uri="{FF2B5EF4-FFF2-40B4-BE49-F238E27FC236}">
              <a16:creationId xmlns:a16="http://schemas.microsoft.com/office/drawing/2014/main" id="{7122365E-64B5-409D-B508-3EE293CC2E5D}"/>
            </a:ext>
          </a:extLst>
        </xdr:cNvPr>
        <xdr:cNvSpPr/>
      </xdr:nvSpPr>
      <xdr:spPr>
        <a:xfrm>
          <a:off x="806530" y="20183136"/>
          <a:ext cx="1450679" cy="434068"/>
        </a:xfrm>
        <a:prstGeom prst="rect">
          <a:avLst/>
        </a:prstGeom>
        <a:solidFill>
          <a:schemeClr val="bg2">
            <a:lumMod val="9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s-PE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Grupo </a:t>
          </a:r>
          <a:r>
            <a:rPr lang="es-PE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de edad de</a:t>
          </a:r>
          <a:r>
            <a:rPr lang="es-PE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la persona usuaria</a:t>
          </a:r>
          <a:endParaRPr lang="es-PE" sz="105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45583</xdr:colOff>
      <xdr:row>90</xdr:row>
      <xdr:rowOff>104433</xdr:rowOff>
    </xdr:from>
    <xdr:to>
      <xdr:col>2</xdr:col>
      <xdr:colOff>109902</xdr:colOff>
      <xdr:row>90</xdr:row>
      <xdr:rowOff>329710</xdr:rowOff>
    </xdr:to>
    <xdr:sp macro="" textlink="">
      <xdr:nvSpPr>
        <xdr:cNvPr id="19" name="Rectángulo 51">
          <a:extLst>
            <a:ext uri="{FF2B5EF4-FFF2-40B4-BE49-F238E27FC236}">
              <a16:creationId xmlns:a16="http://schemas.microsoft.com/office/drawing/2014/main" id="{C5D71022-4750-4DAA-9AEE-B2FD4216D3D9}"/>
            </a:ext>
          </a:extLst>
        </xdr:cNvPr>
        <xdr:cNvSpPr/>
      </xdr:nvSpPr>
      <xdr:spPr>
        <a:xfrm>
          <a:off x="45583" y="20183133"/>
          <a:ext cx="873944" cy="225277"/>
        </a:xfrm>
        <a:custGeom>
          <a:avLst/>
          <a:gdLst>
            <a:gd name="connsiteX0" fmla="*/ 0 w 999325"/>
            <a:gd name="connsiteY0" fmla="*/ 0 h 252000"/>
            <a:gd name="connsiteX1" fmla="*/ 999325 w 999325"/>
            <a:gd name="connsiteY1" fmla="*/ 0 h 252000"/>
            <a:gd name="connsiteX2" fmla="*/ 999325 w 999325"/>
            <a:gd name="connsiteY2" fmla="*/ 252000 h 252000"/>
            <a:gd name="connsiteX3" fmla="*/ 0 w 999325"/>
            <a:gd name="connsiteY3" fmla="*/ 252000 h 252000"/>
            <a:gd name="connsiteX4" fmla="*/ 0 w 999325"/>
            <a:gd name="connsiteY4" fmla="*/ 0 h 252000"/>
            <a:gd name="connsiteX0" fmla="*/ 0 w 999325"/>
            <a:gd name="connsiteY0" fmla="*/ 0 h 252000"/>
            <a:gd name="connsiteX1" fmla="*/ 999325 w 999325"/>
            <a:gd name="connsiteY1" fmla="*/ 0 h 252000"/>
            <a:gd name="connsiteX2" fmla="*/ 887266 w 999325"/>
            <a:gd name="connsiteY2" fmla="*/ 252000 h 252000"/>
            <a:gd name="connsiteX3" fmla="*/ 0 w 999325"/>
            <a:gd name="connsiteY3" fmla="*/ 252000 h 252000"/>
            <a:gd name="connsiteX4" fmla="*/ 0 w 999325"/>
            <a:gd name="connsiteY4" fmla="*/ 0 h 252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999325" h="252000">
              <a:moveTo>
                <a:pt x="0" y="0"/>
              </a:moveTo>
              <a:lnTo>
                <a:pt x="999325" y="0"/>
              </a:lnTo>
              <a:lnTo>
                <a:pt x="887266" y="252000"/>
              </a:lnTo>
              <a:lnTo>
                <a:pt x="0" y="252000"/>
              </a:lnTo>
              <a:lnTo>
                <a:pt x="0" y="0"/>
              </a:lnTo>
              <a:close/>
            </a:path>
          </a:pathLst>
        </a:custGeom>
        <a:solidFill>
          <a:schemeClr val="tx1">
            <a:lumMod val="85000"/>
            <a:lumOff val="1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s-PE" sz="1050" b="1"/>
            <a:t>Cuadro N° 7</a:t>
          </a:r>
        </a:p>
      </xdr:txBody>
    </xdr:sp>
    <xdr:clientData/>
  </xdr:twoCellAnchor>
  <xdr:twoCellAnchor>
    <xdr:from>
      <xdr:col>10</xdr:col>
      <xdr:colOff>811009</xdr:colOff>
      <xdr:row>90</xdr:row>
      <xdr:rowOff>148463</xdr:rowOff>
    </xdr:from>
    <xdr:to>
      <xdr:col>14</xdr:col>
      <xdr:colOff>0</xdr:colOff>
      <xdr:row>91</xdr:row>
      <xdr:rowOff>178593</xdr:rowOff>
    </xdr:to>
    <xdr:sp macro="" textlink="">
      <xdr:nvSpPr>
        <xdr:cNvPr id="20" name="Rectángulo 19">
          <a:extLst>
            <a:ext uri="{FF2B5EF4-FFF2-40B4-BE49-F238E27FC236}">
              <a16:creationId xmlns:a16="http://schemas.microsoft.com/office/drawing/2014/main" id="{E70A9CF1-21CA-4B85-8D29-4363A35078E2}"/>
            </a:ext>
          </a:extLst>
        </xdr:cNvPr>
        <xdr:cNvSpPr/>
      </xdr:nvSpPr>
      <xdr:spPr>
        <a:xfrm>
          <a:off x="8183359" y="20227163"/>
          <a:ext cx="2751341" cy="373030"/>
        </a:xfrm>
        <a:prstGeom prst="rect">
          <a:avLst/>
        </a:prstGeom>
        <a:solidFill>
          <a:schemeClr val="bg2">
            <a:lumMod val="9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s-PE" sz="10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Persona usuaria en estado de </a:t>
          </a:r>
          <a:r>
            <a:rPr lang="es-PE" sz="10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gestación</a:t>
          </a:r>
        </a:p>
      </xdr:txBody>
    </xdr:sp>
    <xdr:clientData/>
  </xdr:twoCellAnchor>
  <xdr:twoCellAnchor>
    <xdr:from>
      <xdr:col>10</xdr:col>
      <xdr:colOff>16</xdr:colOff>
      <xdr:row>90</xdr:row>
      <xdr:rowOff>160123</xdr:rowOff>
    </xdr:from>
    <xdr:to>
      <xdr:col>11</xdr:col>
      <xdr:colOff>68036</xdr:colOff>
      <xdr:row>91</xdr:row>
      <xdr:rowOff>24423</xdr:rowOff>
    </xdr:to>
    <xdr:sp macro="" textlink="">
      <xdr:nvSpPr>
        <xdr:cNvPr id="21" name="Rectángulo 51">
          <a:extLst>
            <a:ext uri="{FF2B5EF4-FFF2-40B4-BE49-F238E27FC236}">
              <a16:creationId xmlns:a16="http://schemas.microsoft.com/office/drawing/2014/main" id="{92640D70-0D8F-4B9A-B040-D57C7CE2AF2A}"/>
            </a:ext>
          </a:extLst>
        </xdr:cNvPr>
        <xdr:cNvSpPr/>
      </xdr:nvSpPr>
      <xdr:spPr>
        <a:xfrm>
          <a:off x="7372366" y="20238823"/>
          <a:ext cx="1068145" cy="207200"/>
        </a:xfrm>
        <a:custGeom>
          <a:avLst/>
          <a:gdLst>
            <a:gd name="connsiteX0" fmla="*/ 0 w 999325"/>
            <a:gd name="connsiteY0" fmla="*/ 0 h 252000"/>
            <a:gd name="connsiteX1" fmla="*/ 999325 w 999325"/>
            <a:gd name="connsiteY1" fmla="*/ 0 h 252000"/>
            <a:gd name="connsiteX2" fmla="*/ 999325 w 999325"/>
            <a:gd name="connsiteY2" fmla="*/ 252000 h 252000"/>
            <a:gd name="connsiteX3" fmla="*/ 0 w 999325"/>
            <a:gd name="connsiteY3" fmla="*/ 252000 h 252000"/>
            <a:gd name="connsiteX4" fmla="*/ 0 w 999325"/>
            <a:gd name="connsiteY4" fmla="*/ 0 h 252000"/>
            <a:gd name="connsiteX0" fmla="*/ 0 w 999325"/>
            <a:gd name="connsiteY0" fmla="*/ 0 h 252000"/>
            <a:gd name="connsiteX1" fmla="*/ 999325 w 999325"/>
            <a:gd name="connsiteY1" fmla="*/ 0 h 252000"/>
            <a:gd name="connsiteX2" fmla="*/ 887266 w 999325"/>
            <a:gd name="connsiteY2" fmla="*/ 252000 h 252000"/>
            <a:gd name="connsiteX3" fmla="*/ 0 w 999325"/>
            <a:gd name="connsiteY3" fmla="*/ 252000 h 252000"/>
            <a:gd name="connsiteX4" fmla="*/ 0 w 999325"/>
            <a:gd name="connsiteY4" fmla="*/ 0 h 252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999325" h="252000">
              <a:moveTo>
                <a:pt x="0" y="0"/>
              </a:moveTo>
              <a:lnTo>
                <a:pt x="999325" y="0"/>
              </a:lnTo>
              <a:lnTo>
                <a:pt x="887266" y="252000"/>
              </a:lnTo>
              <a:lnTo>
                <a:pt x="0" y="252000"/>
              </a:lnTo>
              <a:lnTo>
                <a:pt x="0" y="0"/>
              </a:lnTo>
              <a:close/>
            </a:path>
          </a:pathLst>
        </a:custGeom>
        <a:solidFill>
          <a:schemeClr val="tx1">
            <a:lumMod val="85000"/>
            <a:lumOff val="1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s-PE" sz="1050" b="1"/>
            <a:t>Cuadro N° 8</a:t>
          </a:r>
        </a:p>
      </xdr:txBody>
    </xdr:sp>
    <xdr:clientData/>
  </xdr:twoCellAnchor>
  <xdr:twoCellAnchor>
    <xdr:from>
      <xdr:col>10</xdr:col>
      <xdr:colOff>762522</xdr:colOff>
      <xdr:row>96</xdr:row>
      <xdr:rowOff>180975</xdr:rowOff>
    </xdr:from>
    <xdr:to>
      <xdr:col>14</xdr:col>
      <xdr:colOff>0</xdr:colOff>
      <xdr:row>97</xdr:row>
      <xdr:rowOff>178593</xdr:rowOff>
    </xdr:to>
    <xdr:sp macro="" textlink="">
      <xdr:nvSpPr>
        <xdr:cNvPr id="22" name="Rectángulo 21">
          <a:extLst>
            <a:ext uri="{FF2B5EF4-FFF2-40B4-BE49-F238E27FC236}">
              <a16:creationId xmlns:a16="http://schemas.microsoft.com/office/drawing/2014/main" id="{FFE5AA37-5342-4375-9A73-88A4FC472A2E}"/>
            </a:ext>
          </a:extLst>
        </xdr:cNvPr>
        <xdr:cNvSpPr/>
      </xdr:nvSpPr>
      <xdr:spPr>
        <a:xfrm>
          <a:off x="8134872" y="21917025"/>
          <a:ext cx="2799828" cy="245268"/>
        </a:xfrm>
        <a:prstGeom prst="rect">
          <a:avLst/>
        </a:prstGeom>
        <a:solidFill>
          <a:schemeClr val="bg2">
            <a:lumMod val="9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s-PE" sz="105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s-PE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Número de hijos</a:t>
          </a:r>
          <a:r>
            <a:rPr lang="es-PE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e hijas vivos/as</a:t>
          </a:r>
          <a:endParaRPr lang="es-PE" sz="105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10</xdr:col>
      <xdr:colOff>0</xdr:colOff>
      <xdr:row>96</xdr:row>
      <xdr:rowOff>180975</xdr:rowOff>
    </xdr:from>
    <xdr:to>
      <xdr:col>11</xdr:col>
      <xdr:colOff>65689</xdr:colOff>
      <xdr:row>97</xdr:row>
      <xdr:rowOff>190500</xdr:rowOff>
    </xdr:to>
    <xdr:sp macro="" textlink="">
      <xdr:nvSpPr>
        <xdr:cNvPr id="23" name="Rectángulo 51">
          <a:extLst>
            <a:ext uri="{FF2B5EF4-FFF2-40B4-BE49-F238E27FC236}">
              <a16:creationId xmlns:a16="http://schemas.microsoft.com/office/drawing/2014/main" id="{EE5D30A2-ED1C-4CE9-A8E1-66E98270FADD}"/>
            </a:ext>
          </a:extLst>
        </xdr:cNvPr>
        <xdr:cNvSpPr/>
      </xdr:nvSpPr>
      <xdr:spPr>
        <a:xfrm>
          <a:off x="7372350" y="21917025"/>
          <a:ext cx="1065814" cy="257175"/>
        </a:xfrm>
        <a:custGeom>
          <a:avLst/>
          <a:gdLst>
            <a:gd name="connsiteX0" fmla="*/ 0 w 999325"/>
            <a:gd name="connsiteY0" fmla="*/ 0 h 252000"/>
            <a:gd name="connsiteX1" fmla="*/ 999325 w 999325"/>
            <a:gd name="connsiteY1" fmla="*/ 0 h 252000"/>
            <a:gd name="connsiteX2" fmla="*/ 999325 w 999325"/>
            <a:gd name="connsiteY2" fmla="*/ 252000 h 252000"/>
            <a:gd name="connsiteX3" fmla="*/ 0 w 999325"/>
            <a:gd name="connsiteY3" fmla="*/ 252000 h 252000"/>
            <a:gd name="connsiteX4" fmla="*/ 0 w 999325"/>
            <a:gd name="connsiteY4" fmla="*/ 0 h 252000"/>
            <a:gd name="connsiteX0" fmla="*/ 0 w 999325"/>
            <a:gd name="connsiteY0" fmla="*/ 0 h 252000"/>
            <a:gd name="connsiteX1" fmla="*/ 999325 w 999325"/>
            <a:gd name="connsiteY1" fmla="*/ 0 h 252000"/>
            <a:gd name="connsiteX2" fmla="*/ 887266 w 999325"/>
            <a:gd name="connsiteY2" fmla="*/ 252000 h 252000"/>
            <a:gd name="connsiteX3" fmla="*/ 0 w 999325"/>
            <a:gd name="connsiteY3" fmla="*/ 252000 h 252000"/>
            <a:gd name="connsiteX4" fmla="*/ 0 w 999325"/>
            <a:gd name="connsiteY4" fmla="*/ 0 h 252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999325" h="252000">
              <a:moveTo>
                <a:pt x="0" y="0"/>
              </a:moveTo>
              <a:lnTo>
                <a:pt x="999325" y="0"/>
              </a:lnTo>
              <a:lnTo>
                <a:pt x="887266" y="252000"/>
              </a:lnTo>
              <a:lnTo>
                <a:pt x="0" y="252000"/>
              </a:lnTo>
              <a:lnTo>
                <a:pt x="0" y="0"/>
              </a:lnTo>
              <a:close/>
            </a:path>
          </a:pathLst>
        </a:custGeom>
        <a:solidFill>
          <a:schemeClr val="tx1">
            <a:lumMod val="85000"/>
            <a:lumOff val="1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s-PE" sz="1050" b="1"/>
            <a:t>Cuadro N° 9</a:t>
          </a:r>
        </a:p>
      </xdr:txBody>
    </xdr:sp>
    <xdr:clientData/>
  </xdr:twoCellAnchor>
  <xdr:twoCellAnchor>
    <xdr:from>
      <xdr:col>2</xdr:col>
      <xdr:colOff>146023</xdr:colOff>
      <xdr:row>103</xdr:row>
      <xdr:rowOff>106433</xdr:rowOff>
    </xdr:from>
    <xdr:to>
      <xdr:col>6</xdr:col>
      <xdr:colOff>1</xdr:colOff>
      <xdr:row>105</xdr:row>
      <xdr:rowOff>287735</xdr:rowOff>
    </xdr:to>
    <xdr:sp macro="" textlink="">
      <xdr:nvSpPr>
        <xdr:cNvPr id="24" name="Rectángulo 23">
          <a:extLst>
            <a:ext uri="{FF2B5EF4-FFF2-40B4-BE49-F238E27FC236}">
              <a16:creationId xmlns:a16="http://schemas.microsoft.com/office/drawing/2014/main" id="{1C59336E-AFF1-4967-8D67-886D023AF687}"/>
            </a:ext>
          </a:extLst>
        </xdr:cNvPr>
        <xdr:cNvSpPr/>
      </xdr:nvSpPr>
      <xdr:spPr>
        <a:xfrm>
          <a:off x="955648" y="23576033"/>
          <a:ext cx="2740053" cy="571827"/>
        </a:xfrm>
        <a:prstGeom prst="rect">
          <a:avLst/>
        </a:prstGeom>
        <a:solidFill>
          <a:schemeClr val="bg2">
            <a:lumMod val="9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s-PE" sz="100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Vínculo</a:t>
          </a:r>
          <a:r>
            <a:rPr lang="es-P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relacional entre</a:t>
          </a:r>
          <a:r>
            <a:rPr lang="es-PE" sz="100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la presunta</a:t>
          </a:r>
          <a:r>
            <a:rPr lang="es-P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persona agresora </a:t>
          </a:r>
          <a:r>
            <a:rPr lang="es-PE" sz="100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y</a:t>
          </a:r>
          <a:r>
            <a:rPr lang="es-P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la persona usuaria</a:t>
          </a:r>
          <a:endParaRPr lang="es-PE" sz="1000">
            <a:solidFill>
              <a:sysClr val="windowText" lastClr="000000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45356</xdr:colOff>
      <xdr:row>103</xdr:row>
      <xdr:rowOff>106434</xdr:rowOff>
    </xdr:from>
    <xdr:to>
      <xdr:col>2</xdr:col>
      <xdr:colOff>272142</xdr:colOff>
      <xdr:row>104</xdr:row>
      <xdr:rowOff>158750</xdr:rowOff>
    </xdr:to>
    <xdr:sp macro="" textlink="">
      <xdr:nvSpPr>
        <xdr:cNvPr id="25" name="Rectángulo 51">
          <a:extLst>
            <a:ext uri="{FF2B5EF4-FFF2-40B4-BE49-F238E27FC236}">
              <a16:creationId xmlns:a16="http://schemas.microsoft.com/office/drawing/2014/main" id="{BBB82FA3-ACC1-43C1-A1BD-D9E57F32267A}"/>
            </a:ext>
          </a:extLst>
        </xdr:cNvPr>
        <xdr:cNvSpPr/>
      </xdr:nvSpPr>
      <xdr:spPr>
        <a:xfrm>
          <a:off x="45356" y="23576034"/>
          <a:ext cx="1036411" cy="242816"/>
        </a:xfrm>
        <a:custGeom>
          <a:avLst/>
          <a:gdLst>
            <a:gd name="connsiteX0" fmla="*/ 0 w 999325"/>
            <a:gd name="connsiteY0" fmla="*/ 0 h 252000"/>
            <a:gd name="connsiteX1" fmla="*/ 999325 w 999325"/>
            <a:gd name="connsiteY1" fmla="*/ 0 h 252000"/>
            <a:gd name="connsiteX2" fmla="*/ 999325 w 999325"/>
            <a:gd name="connsiteY2" fmla="*/ 252000 h 252000"/>
            <a:gd name="connsiteX3" fmla="*/ 0 w 999325"/>
            <a:gd name="connsiteY3" fmla="*/ 252000 h 252000"/>
            <a:gd name="connsiteX4" fmla="*/ 0 w 999325"/>
            <a:gd name="connsiteY4" fmla="*/ 0 h 252000"/>
            <a:gd name="connsiteX0" fmla="*/ 0 w 999325"/>
            <a:gd name="connsiteY0" fmla="*/ 0 h 252000"/>
            <a:gd name="connsiteX1" fmla="*/ 999325 w 999325"/>
            <a:gd name="connsiteY1" fmla="*/ 0 h 252000"/>
            <a:gd name="connsiteX2" fmla="*/ 887266 w 999325"/>
            <a:gd name="connsiteY2" fmla="*/ 252000 h 252000"/>
            <a:gd name="connsiteX3" fmla="*/ 0 w 999325"/>
            <a:gd name="connsiteY3" fmla="*/ 252000 h 252000"/>
            <a:gd name="connsiteX4" fmla="*/ 0 w 999325"/>
            <a:gd name="connsiteY4" fmla="*/ 0 h 252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999325" h="252000">
              <a:moveTo>
                <a:pt x="0" y="0"/>
              </a:moveTo>
              <a:lnTo>
                <a:pt x="999325" y="0"/>
              </a:lnTo>
              <a:lnTo>
                <a:pt x="887266" y="252000"/>
              </a:lnTo>
              <a:lnTo>
                <a:pt x="0" y="252000"/>
              </a:lnTo>
              <a:lnTo>
                <a:pt x="0" y="0"/>
              </a:lnTo>
              <a:close/>
            </a:path>
          </a:pathLst>
        </a:custGeom>
        <a:solidFill>
          <a:schemeClr val="tx1">
            <a:lumMod val="85000"/>
            <a:lumOff val="1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s-PE" sz="1050" b="1"/>
            <a:t>Cuadro N° 10</a:t>
          </a:r>
        </a:p>
      </xdr:txBody>
    </xdr:sp>
    <xdr:clientData/>
  </xdr:twoCellAnchor>
  <xdr:twoCellAnchor>
    <xdr:from>
      <xdr:col>11</xdr:col>
      <xdr:colOff>1563</xdr:colOff>
      <xdr:row>120</xdr:row>
      <xdr:rowOff>95253</xdr:rowOff>
    </xdr:from>
    <xdr:to>
      <xdr:col>14</xdr:col>
      <xdr:colOff>0</xdr:colOff>
      <xdr:row>123</xdr:row>
      <xdr:rowOff>130968</xdr:rowOff>
    </xdr:to>
    <xdr:sp macro="" textlink="">
      <xdr:nvSpPr>
        <xdr:cNvPr id="26" name="Rectángulo 25">
          <a:extLst>
            <a:ext uri="{FF2B5EF4-FFF2-40B4-BE49-F238E27FC236}">
              <a16:creationId xmlns:a16="http://schemas.microsoft.com/office/drawing/2014/main" id="{C7C1B0B3-D217-464D-85AB-EACCCE1A78B2}"/>
            </a:ext>
          </a:extLst>
        </xdr:cNvPr>
        <xdr:cNvSpPr/>
      </xdr:nvSpPr>
      <xdr:spPr>
        <a:xfrm>
          <a:off x="8374038" y="27127203"/>
          <a:ext cx="2560662" cy="607215"/>
        </a:xfrm>
        <a:prstGeom prst="rect">
          <a:avLst/>
        </a:prstGeom>
        <a:solidFill>
          <a:schemeClr val="bg2">
            <a:lumMod val="9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s-PE" sz="105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Grupo de vínculo relacional entre la presunta persona agresora y la persona usuaria</a:t>
          </a:r>
          <a:endParaRPr lang="es-PE" sz="10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10</xdr:col>
      <xdr:colOff>1067</xdr:colOff>
      <xdr:row>120</xdr:row>
      <xdr:rowOff>95254</xdr:rowOff>
    </xdr:from>
    <xdr:to>
      <xdr:col>11</xdr:col>
      <xdr:colOff>95250</xdr:colOff>
      <xdr:row>121</xdr:row>
      <xdr:rowOff>166690</xdr:rowOff>
    </xdr:to>
    <xdr:sp macro="" textlink="">
      <xdr:nvSpPr>
        <xdr:cNvPr id="27" name="Rectángulo 51">
          <a:extLst>
            <a:ext uri="{FF2B5EF4-FFF2-40B4-BE49-F238E27FC236}">
              <a16:creationId xmlns:a16="http://schemas.microsoft.com/office/drawing/2014/main" id="{71D4C27B-E57D-4F8F-9C1D-BE007D54CFF3}"/>
            </a:ext>
          </a:extLst>
        </xdr:cNvPr>
        <xdr:cNvSpPr/>
      </xdr:nvSpPr>
      <xdr:spPr>
        <a:xfrm>
          <a:off x="7373417" y="27127204"/>
          <a:ext cx="1094308" cy="261936"/>
        </a:xfrm>
        <a:custGeom>
          <a:avLst/>
          <a:gdLst>
            <a:gd name="connsiteX0" fmla="*/ 0 w 999325"/>
            <a:gd name="connsiteY0" fmla="*/ 0 h 252000"/>
            <a:gd name="connsiteX1" fmla="*/ 999325 w 999325"/>
            <a:gd name="connsiteY1" fmla="*/ 0 h 252000"/>
            <a:gd name="connsiteX2" fmla="*/ 999325 w 999325"/>
            <a:gd name="connsiteY2" fmla="*/ 252000 h 252000"/>
            <a:gd name="connsiteX3" fmla="*/ 0 w 999325"/>
            <a:gd name="connsiteY3" fmla="*/ 252000 h 252000"/>
            <a:gd name="connsiteX4" fmla="*/ 0 w 999325"/>
            <a:gd name="connsiteY4" fmla="*/ 0 h 252000"/>
            <a:gd name="connsiteX0" fmla="*/ 0 w 999325"/>
            <a:gd name="connsiteY0" fmla="*/ 0 h 252000"/>
            <a:gd name="connsiteX1" fmla="*/ 999325 w 999325"/>
            <a:gd name="connsiteY1" fmla="*/ 0 h 252000"/>
            <a:gd name="connsiteX2" fmla="*/ 887266 w 999325"/>
            <a:gd name="connsiteY2" fmla="*/ 252000 h 252000"/>
            <a:gd name="connsiteX3" fmla="*/ 0 w 999325"/>
            <a:gd name="connsiteY3" fmla="*/ 252000 h 252000"/>
            <a:gd name="connsiteX4" fmla="*/ 0 w 999325"/>
            <a:gd name="connsiteY4" fmla="*/ 0 h 252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999325" h="252000">
              <a:moveTo>
                <a:pt x="0" y="0"/>
              </a:moveTo>
              <a:lnTo>
                <a:pt x="999325" y="0"/>
              </a:lnTo>
              <a:lnTo>
                <a:pt x="887266" y="252000"/>
              </a:lnTo>
              <a:lnTo>
                <a:pt x="0" y="252000"/>
              </a:lnTo>
              <a:lnTo>
                <a:pt x="0" y="0"/>
              </a:lnTo>
              <a:close/>
            </a:path>
          </a:pathLst>
        </a:custGeom>
        <a:solidFill>
          <a:schemeClr val="tx1">
            <a:lumMod val="85000"/>
            <a:lumOff val="1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s-PE" sz="1050" b="1"/>
            <a:t>Cuadro N° 11</a:t>
          </a:r>
        </a:p>
      </xdr:txBody>
    </xdr:sp>
    <xdr:clientData/>
  </xdr:twoCellAnchor>
  <xdr:twoCellAnchor>
    <xdr:from>
      <xdr:col>2</xdr:col>
      <xdr:colOff>61995</xdr:colOff>
      <xdr:row>150</xdr:row>
      <xdr:rowOff>21099</xdr:rowOff>
    </xdr:from>
    <xdr:to>
      <xdr:col>5</xdr:col>
      <xdr:colOff>11339</xdr:colOff>
      <xdr:row>151</xdr:row>
      <xdr:rowOff>35718</xdr:rowOff>
    </xdr:to>
    <xdr:sp macro="" textlink="">
      <xdr:nvSpPr>
        <xdr:cNvPr id="28" name="Rectángulo 27">
          <a:extLst>
            <a:ext uri="{FF2B5EF4-FFF2-40B4-BE49-F238E27FC236}">
              <a16:creationId xmlns:a16="http://schemas.microsoft.com/office/drawing/2014/main" id="{C1CD3E81-FB37-4849-98A9-B965512E12C5}"/>
            </a:ext>
          </a:extLst>
        </xdr:cNvPr>
        <xdr:cNvSpPr/>
      </xdr:nvSpPr>
      <xdr:spPr>
        <a:xfrm>
          <a:off x="871620" y="32787099"/>
          <a:ext cx="2092469" cy="395619"/>
        </a:xfrm>
        <a:prstGeom prst="rect">
          <a:avLst/>
        </a:prstGeom>
        <a:solidFill>
          <a:schemeClr val="bg2">
            <a:lumMod val="9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s-PE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Grupo de edad </a:t>
          </a:r>
          <a:r>
            <a:rPr lang="es-P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 la presunta persona agresora</a:t>
          </a:r>
        </a:p>
      </xdr:txBody>
    </xdr:sp>
    <xdr:clientData/>
  </xdr:twoCellAnchor>
  <xdr:twoCellAnchor>
    <xdr:from>
      <xdr:col>0</xdr:col>
      <xdr:colOff>34511</xdr:colOff>
      <xdr:row>150</xdr:row>
      <xdr:rowOff>21103</xdr:rowOff>
    </xdr:from>
    <xdr:to>
      <xdr:col>2</xdr:col>
      <xdr:colOff>204107</xdr:colOff>
      <xdr:row>150</xdr:row>
      <xdr:rowOff>272143</xdr:rowOff>
    </xdr:to>
    <xdr:sp macro="" textlink="">
      <xdr:nvSpPr>
        <xdr:cNvPr id="29" name="Rectángulo 51">
          <a:extLst>
            <a:ext uri="{FF2B5EF4-FFF2-40B4-BE49-F238E27FC236}">
              <a16:creationId xmlns:a16="http://schemas.microsoft.com/office/drawing/2014/main" id="{60051ED7-0B2D-4E78-B85E-FE931BB9D671}"/>
            </a:ext>
          </a:extLst>
        </xdr:cNvPr>
        <xdr:cNvSpPr/>
      </xdr:nvSpPr>
      <xdr:spPr>
        <a:xfrm>
          <a:off x="34511" y="32787103"/>
          <a:ext cx="979221" cy="251040"/>
        </a:xfrm>
        <a:custGeom>
          <a:avLst/>
          <a:gdLst>
            <a:gd name="connsiteX0" fmla="*/ 0 w 999325"/>
            <a:gd name="connsiteY0" fmla="*/ 0 h 252000"/>
            <a:gd name="connsiteX1" fmla="*/ 999325 w 999325"/>
            <a:gd name="connsiteY1" fmla="*/ 0 h 252000"/>
            <a:gd name="connsiteX2" fmla="*/ 999325 w 999325"/>
            <a:gd name="connsiteY2" fmla="*/ 252000 h 252000"/>
            <a:gd name="connsiteX3" fmla="*/ 0 w 999325"/>
            <a:gd name="connsiteY3" fmla="*/ 252000 h 252000"/>
            <a:gd name="connsiteX4" fmla="*/ 0 w 999325"/>
            <a:gd name="connsiteY4" fmla="*/ 0 h 252000"/>
            <a:gd name="connsiteX0" fmla="*/ 0 w 999325"/>
            <a:gd name="connsiteY0" fmla="*/ 0 h 252000"/>
            <a:gd name="connsiteX1" fmla="*/ 999325 w 999325"/>
            <a:gd name="connsiteY1" fmla="*/ 0 h 252000"/>
            <a:gd name="connsiteX2" fmla="*/ 887266 w 999325"/>
            <a:gd name="connsiteY2" fmla="*/ 252000 h 252000"/>
            <a:gd name="connsiteX3" fmla="*/ 0 w 999325"/>
            <a:gd name="connsiteY3" fmla="*/ 252000 h 252000"/>
            <a:gd name="connsiteX4" fmla="*/ 0 w 999325"/>
            <a:gd name="connsiteY4" fmla="*/ 0 h 252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999325" h="252000">
              <a:moveTo>
                <a:pt x="0" y="0"/>
              </a:moveTo>
              <a:lnTo>
                <a:pt x="999325" y="0"/>
              </a:lnTo>
              <a:lnTo>
                <a:pt x="887266" y="252000"/>
              </a:lnTo>
              <a:lnTo>
                <a:pt x="0" y="252000"/>
              </a:lnTo>
              <a:lnTo>
                <a:pt x="0" y="0"/>
              </a:lnTo>
              <a:close/>
            </a:path>
          </a:pathLst>
        </a:custGeom>
        <a:solidFill>
          <a:schemeClr val="tx1">
            <a:lumMod val="85000"/>
            <a:lumOff val="1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s-PE" sz="1050" b="1"/>
            <a:t>Cuadro N° 12</a:t>
          </a:r>
        </a:p>
      </xdr:txBody>
    </xdr:sp>
    <xdr:clientData/>
  </xdr:twoCellAnchor>
  <xdr:twoCellAnchor>
    <xdr:from>
      <xdr:col>11</xdr:col>
      <xdr:colOff>263870</xdr:colOff>
      <xdr:row>150</xdr:row>
      <xdr:rowOff>27716</xdr:rowOff>
    </xdr:from>
    <xdr:to>
      <xdr:col>14</xdr:col>
      <xdr:colOff>11906</xdr:colOff>
      <xdr:row>151</xdr:row>
      <xdr:rowOff>47625</xdr:rowOff>
    </xdr:to>
    <xdr:sp macro="" textlink="">
      <xdr:nvSpPr>
        <xdr:cNvPr id="30" name="Rectángulo 29">
          <a:extLst>
            <a:ext uri="{FF2B5EF4-FFF2-40B4-BE49-F238E27FC236}">
              <a16:creationId xmlns:a16="http://schemas.microsoft.com/office/drawing/2014/main" id="{6F09DC4D-65A3-4155-BDEC-BBCDD6B71AC2}"/>
            </a:ext>
          </a:extLst>
        </xdr:cNvPr>
        <xdr:cNvSpPr/>
      </xdr:nvSpPr>
      <xdr:spPr>
        <a:xfrm>
          <a:off x="8636345" y="32793716"/>
          <a:ext cx="2310261" cy="400909"/>
        </a:xfrm>
        <a:prstGeom prst="rect">
          <a:avLst/>
        </a:prstGeom>
        <a:solidFill>
          <a:schemeClr val="bg2">
            <a:lumMod val="9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s-PE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Estado de la presunta persona agresora en la última agresión</a:t>
          </a:r>
          <a:endParaRPr lang="es-PE" sz="105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10</xdr:col>
      <xdr:colOff>12976</xdr:colOff>
      <xdr:row>150</xdr:row>
      <xdr:rowOff>20917</xdr:rowOff>
    </xdr:from>
    <xdr:to>
      <xdr:col>11</xdr:col>
      <xdr:colOff>392906</xdr:colOff>
      <xdr:row>150</xdr:row>
      <xdr:rowOff>297656</xdr:rowOff>
    </xdr:to>
    <xdr:sp macro="" textlink="">
      <xdr:nvSpPr>
        <xdr:cNvPr id="31" name="Rectángulo 51">
          <a:extLst>
            <a:ext uri="{FF2B5EF4-FFF2-40B4-BE49-F238E27FC236}">
              <a16:creationId xmlns:a16="http://schemas.microsoft.com/office/drawing/2014/main" id="{241070AF-464A-4E0D-8D18-1EF7BC2BF892}"/>
            </a:ext>
          </a:extLst>
        </xdr:cNvPr>
        <xdr:cNvSpPr/>
      </xdr:nvSpPr>
      <xdr:spPr>
        <a:xfrm>
          <a:off x="7385326" y="32786917"/>
          <a:ext cx="1380055" cy="276739"/>
        </a:xfrm>
        <a:custGeom>
          <a:avLst/>
          <a:gdLst>
            <a:gd name="connsiteX0" fmla="*/ 0 w 999325"/>
            <a:gd name="connsiteY0" fmla="*/ 0 h 252000"/>
            <a:gd name="connsiteX1" fmla="*/ 999325 w 999325"/>
            <a:gd name="connsiteY1" fmla="*/ 0 h 252000"/>
            <a:gd name="connsiteX2" fmla="*/ 999325 w 999325"/>
            <a:gd name="connsiteY2" fmla="*/ 252000 h 252000"/>
            <a:gd name="connsiteX3" fmla="*/ 0 w 999325"/>
            <a:gd name="connsiteY3" fmla="*/ 252000 h 252000"/>
            <a:gd name="connsiteX4" fmla="*/ 0 w 999325"/>
            <a:gd name="connsiteY4" fmla="*/ 0 h 252000"/>
            <a:gd name="connsiteX0" fmla="*/ 0 w 999325"/>
            <a:gd name="connsiteY0" fmla="*/ 0 h 252000"/>
            <a:gd name="connsiteX1" fmla="*/ 999325 w 999325"/>
            <a:gd name="connsiteY1" fmla="*/ 0 h 252000"/>
            <a:gd name="connsiteX2" fmla="*/ 887266 w 999325"/>
            <a:gd name="connsiteY2" fmla="*/ 252000 h 252000"/>
            <a:gd name="connsiteX3" fmla="*/ 0 w 999325"/>
            <a:gd name="connsiteY3" fmla="*/ 252000 h 252000"/>
            <a:gd name="connsiteX4" fmla="*/ 0 w 999325"/>
            <a:gd name="connsiteY4" fmla="*/ 0 h 252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999325" h="252000">
              <a:moveTo>
                <a:pt x="0" y="0"/>
              </a:moveTo>
              <a:lnTo>
                <a:pt x="999325" y="0"/>
              </a:lnTo>
              <a:lnTo>
                <a:pt x="887266" y="252000"/>
              </a:lnTo>
              <a:lnTo>
                <a:pt x="0" y="252000"/>
              </a:lnTo>
              <a:lnTo>
                <a:pt x="0" y="0"/>
              </a:lnTo>
              <a:close/>
            </a:path>
          </a:pathLst>
        </a:custGeom>
        <a:solidFill>
          <a:schemeClr val="tx1">
            <a:lumMod val="85000"/>
            <a:lumOff val="1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s-PE" sz="1050" b="1"/>
            <a:t>Cuadro N° 13</a:t>
          </a:r>
        </a:p>
      </xdr:txBody>
    </xdr:sp>
    <xdr:clientData/>
  </xdr:twoCellAnchor>
  <xdr:twoCellAnchor>
    <xdr:from>
      <xdr:col>1</xdr:col>
      <xdr:colOff>834656</xdr:colOff>
      <xdr:row>160</xdr:row>
      <xdr:rowOff>155502</xdr:rowOff>
    </xdr:from>
    <xdr:to>
      <xdr:col>5</xdr:col>
      <xdr:colOff>11906</xdr:colOff>
      <xdr:row>162</xdr:row>
      <xdr:rowOff>214312</xdr:rowOff>
    </xdr:to>
    <xdr:sp macro="" textlink="">
      <xdr:nvSpPr>
        <xdr:cNvPr id="32" name="Rectángulo 31">
          <a:extLst>
            <a:ext uri="{FF2B5EF4-FFF2-40B4-BE49-F238E27FC236}">
              <a16:creationId xmlns:a16="http://schemas.microsoft.com/office/drawing/2014/main" id="{5A0A8E32-A671-41EA-8512-E9AED72A98DD}"/>
            </a:ext>
          </a:extLst>
        </xdr:cNvPr>
        <xdr:cNvSpPr/>
      </xdr:nvSpPr>
      <xdr:spPr>
        <a:xfrm>
          <a:off x="806081" y="35312277"/>
          <a:ext cx="2158575" cy="439810"/>
        </a:xfrm>
        <a:prstGeom prst="rect">
          <a:avLst/>
        </a:prstGeom>
        <a:solidFill>
          <a:schemeClr val="bg2">
            <a:lumMod val="9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s-PE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 </a:t>
          </a:r>
          <a:r>
            <a:rPr lang="es-PE" sz="100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Situación </a:t>
          </a:r>
          <a:r>
            <a:rPr lang="es-P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laboral de la presunta persona agresora</a:t>
          </a:r>
          <a:endParaRPr lang="es-PE" sz="1000">
            <a:solidFill>
              <a:sysClr val="windowText" lastClr="000000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2259</xdr:colOff>
      <xdr:row>160</xdr:row>
      <xdr:rowOff>165228</xdr:rowOff>
    </xdr:from>
    <xdr:to>
      <xdr:col>2</xdr:col>
      <xdr:colOff>170960</xdr:colOff>
      <xdr:row>162</xdr:row>
      <xdr:rowOff>24423</xdr:rowOff>
    </xdr:to>
    <xdr:sp macro="" textlink="">
      <xdr:nvSpPr>
        <xdr:cNvPr id="33" name="Rectángulo 51">
          <a:extLst>
            <a:ext uri="{FF2B5EF4-FFF2-40B4-BE49-F238E27FC236}">
              <a16:creationId xmlns:a16="http://schemas.microsoft.com/office/drawing/2014/main" id="{5B3EE069-7D2A-4C1A-B632-DF2EF0119734}"/>
            </a:ext>
          </a:extLst>
        </xdr:cNvPr>
        <xdr:cNvSpPr/>
      </xdr:nvSpPr>
      <xdr:spPr>
        <a:xfrm>
          <a:off x="49884" y="35322003"/>
          <a:ext cx="930701" cy="240195"/>
        </a:xfrm>
        <a:custGeom>
          <a:avLst/>
          <a:gdLst>
            <a:gd name="connsiteX0" fmla="*/ 0 w 999325"/>
            <a:gd name="connsiteY0" fmla="*/ 0 h 252000"/>
            <a:gd name="connsiteX1" fmla="*/ 999325 w 999325"/>
            <a:gd name="connsiteY1" fmla="*/ 0 h 252000"/>
            <a:gd name="connsiteX2" fmla="*/ 999325 w 999325"/>
            <a:gd name="connsiteY2" fmla="*/ 252000 h 252000"/>
            <a:gd name="connsiteX3" fmla="*/ 0 w 999325"/>
            <a:gd name="connsiteY3" fmla="*/ 252000 h 252000"/>
            <a:gd name="connsiteX4" fmla="*/ 0 w 999325"/>
            <a:gd name="connsiteY4" fmla="*/ 0 h 252000"/>
            <a:gd name="connsiteX0" fmla="*/ 0 w 999325"/>
            <a:gd name="connsiteY0" fmla="*/ 0 h 252000"/>
            <a:gd name="connsiteX1" fmla="*/ 999325 w 999325"/>
            <a:gd name="connsiteY1" fmla="*/ 0 h 252000"/>
            <a:gd name="connsiteX2" fmla="*/ 887266 w 999325"/>
            <a:gd name="connsiteY2" fmla="*/ 252000 h 252000"/>
            <a:gd name="connsiteX3" fmla="*/ 0 w 999325"/>
            <a:gd name="connsiteY3" fmla="*/ 252000 h 252000"/>
            <a:gd name="connsiteX4" fmla="*/ 0 w 999325"/>
            <a:gd name="connsiteY4" fmla="*/ 0 h 252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999325" h="252000">
              <a:moveTo>
                <a:pt x="0" y="0"/>
              </a:moveTo>
              <a:lnTo>
                <a:pt x="999325" y="0"/>
              </a:lnTo>
              <a:lnTo>
                <a:pt x="887266" y="252000"/>
              </a:lnTo>
              <a:lnTo>
                <a:pt x="0" y="252000"/>
              </a:lnTo>
              <a:lnTo>
                <a:pt x="0" y="0"/>
              </a:lnTo>
              <a:close/>
            </a:path>
          </a:pathLst>
        </a:custGeom>
        <a:solidFill>
          <a:schemeClr val="tx1">
            <a:lumMod val="85000"/>
            <a:lumOff val="1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s-PE" sz="1050" b="1"/>
            <a:t>Cuadro N° 14</a:t>
          </a:r>
        </a:p>
      </xdr:txBody>
    </xdr:sp>
    <xdr:clientData/>
  </xdr:twoCellAnchor>
  <xdr:twoCellAnchor>
    <xdr:from>
      <xdr:col>6</xdr:col>
      <xdr:colOff>466329</xdr:colOff>
      <xdr:row>0</xdr:row>
      <xdr:rowOff>77690</xdr:rowOff>
    </xdr:from>
    <xdr:to>
      <xdr:col>14</xdr:col>
      <xdr:colOff>370601</xdr:colOff>
      <xdr:row>4</xdr:row>
      <xdr:rowOff>22703</xdr:rowOff>
    </xdr:to>
    <xdr:sp macro="" textlink="">
      <xdr:nvSpPr>
        <xdr:cNvPr id="34" name="Rectángulo 33">
          <a:extLst>
            <a:ext uri="{FF2B5EF4-FFF2-40B4-BE49-F238E27FC236}">
              <a16:creationId xmlns:a16="http://schemas.microsoft.com/office/drawing/2014/main" id="{B64F13DB-7801-4E66-B920-18741453C773}"/>
            </a:ext>
          </a:extLst>
        </xdr:cNvPr>
        <xdr:cNvSpPr/>
      </xdr:nvSpPr>
      <xdr:spPr>
        <a:xfrm>
          <a:off x="4162029" y="77690"/>
          <a:ext cx="7143272" cy="61176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12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Programa</a:t>
          </a:r>
          <a:r>
            <a:rPr lang="es-PE" sz="1200" b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Nacional para la Prevención y Erradicación de la Violencia contra las Mujeres e Integrantes del Grupo Familiar - AURORA</a:t>
          </a:r>
          <a:endParaRPr lang="es-PE" sz="1200" b="1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oneCellAnchor>
    <xdr:from>
      <xdr:col>1</xdr:col>
      <xdr:colOff>8503</xdr:colOff>
      <xdr:row>0</xdr:row>
      <xdr:rowOff>26344</xdr:rowOff>
    </xdr:from>
    <xdr:ext cx="3441879" cy="605416"/>
    <xdr:pic>
      <xdr:nvPicPr>
        <xdr:cNvPr id="35" name="Imagen 34">
          <a:extLst>
            <a:ext uri="{FF2B5EF4-FFF2-40B4-BE49-F238E27FC236}">
              <a16:creationId xmlns:a16="http://schemas.microsoft.com/office/drawing/2014/main" id="{C3C6E296-9756-44AF-9BE9-92D22A355579}"/>
            </a:ext>
          </a:extLst>
        </xdr:cNvPr>
        <xdr:cNvPicPr/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86"/>
        <a:stretch/>
      </xdr:blipFill>
      <xdr:spPr bwMode="auto">
        <a:xfrm>
          <a:off x="56128" y="26344"/>
          <a:ext cx="3441879" cy="605416"/>
        </a:xfrm>
        <a:prstGeom prst="rect">
          <a:avLst/>
        </a:prstGeom>
        <a:noFill/>
        <a:ln>
          <a:noFill/>
        </a:ln>
      </xdr:spPr>
    </xdr:pic>
    <xdr:clientData/>
  </xdr:oneCellAnchor>
  <xdr:twoCellAnchor>
    <xdr:from>
      <xdr:col>9</xdr:col>
      <xdr:colOff>190492</xdr:colOff>
      <xdr:row>35</xdr:row>
      <xdr:rowOff>1</xdr:rowOff>
    </xdr:from>
    <xdr:to>
      <xdr:col>15</xdr:col>
      <xdr:colOff>714374</xdr:colOff>
      <xdr:row>36</xdr:row>
      <xdr:rowOff>234319</xdr:rowOff>
    </xdr:to>
    <xdr:sp macro="" textlink="">
      <xdr:nvSpPr>
        <xdr:cNvPr id="36" name="Rectángulo 35">
          <a:extLst>
            <a:ext uri="{FF2B5EF4-FFF2-40B4-BE49-F238E27FC236}">
              <a16:creationId xmlns:a16="http://schemas.microsoft.com/office/drawing/2014/main" id="{C461739D-23CB-4F9C-9DA3-034850460871}"/>
            </a:ext>
          </a:extLst>
        </xdr:cNvPr>
        <xdr:cNvSpPr/>
      </xdr:nvSpPr>
      <xdr:spPr>
        <a:xfrm>
          <a:off x="6734167" y="7315201"/>
          <a:ext cx="5676907" cy="424818"/>
        </a:xfrm>
        <a:prstGeom prst="rect">
          <a:avLst/>
        </a:prstGeom>
        <a:solidFill>
          <a:schemeClr val="bg2">
            <a:lumMod val="9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PE" sz="105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s-PE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Ranking de</a:t>
          </a:r>
          <a:r>
            <a:rPr lang="es-PE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s-PE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casos de tentativa de feminicidio por año de ocurrencia según</a:t>
          </a:r>
          <a:r>
            <a:rPr lang="es-PE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s-PE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departamento</a:t>
          </a:r>
        </a:p>
      </xdr:txBody>
    </xdr:sp>
    <xdr:clientData/>
  </xdr:twoCellAnchor>
  <xdr:twoCellAnchor>
    <xdr:from>
      <xdr:col>7</xdr:col>
      <xdr:colOff>1309684</xdr:colOff>
      <xdr:row>35</xdr:row>
      <xdr:rowOff>0</xdr:rowOff>
    </xdr:from>
    <xdr:to>
      <xdr:col>9</xdr:col>
      <xdr:colOff>297652</xdr:colOff>
      <xdr:row>36</xdr:row>
      <xdr:rowOff>47625</xdr:rowOff>
    </xdr:to>
    <xdr:sp macro="" textlink="">
      <xdr:nvSpPr>
        <xdr:cNvPr id="37" name="Rectángulo 51">
          <a:extLst>
            <a:ext uri="{FF2B5EF4-FFF2-40B4-BE49-F238E27FC236}">
              <a16:creationId xmlns:a16="http://schemas.microsoft.com/office/drawing/2014/main" id="{C1963599-493C-40E5-AB0F-8C5865336FFA}"/>
            </a:ext>
          </a:extLst>
        </xdr:cNvPr>
        <xdr:cNvSpPr/>
      </xdr:nvSpPr>
      <xdr:spPr>
        <a:xfrm>
          <a:off x="5834059" y="7315200"/>
          <a:ext cx="1007268" cy="238125"/>
        </a:xfrm>
        <a:custGeom>
          <a:avLst/>
          <a:gdLst>
            <a:gd name="connsiteX0" fmla="*/ 0 w 999325"/>
            <a:gd name="connsiteY0" fmla="*/ 0 h 252000"/>
            <a:gd name="connsiteX1" fmla="*/ 999325 w 999325"/>
            <a:gd name="connsiteY1" fmla="*/ 0 h 252000"/>
            <a:gd name="connsiteX2" fmla="*/ 999325 w 999325"/>
            <a:gd name="connsiteY2" fmla="*/ 252000 h 252000"/>
            <a:gd name="connsiteX3" fmla="*/ 0 w 999325"/>
            <a:gd name="connsiteY3" fmla="*/ 252000 h 252000"/>
            <a:gd name="connsiteX4" fmla="*/ 0 w 999325"/>
            <a:gd name="connsiteY4" fmla="*/ 0 h 252000"/>
            <a:gd name="connsiteX0" fmla="*/ 0 w 999325"/>
            <a:gd name="connsiteY0" fmla="*/ 0 h 252000"/>
            <a:gd name="connsiteX1" fmla="*/ 999325 w 999325"/>
            <a:gd name="connsiteY1" fmla="*/ 0 h 252000"/>
            <a:gd name="connsiteX2" fmla="*/ 887266 w 999325"/>
            <a:gd name="connsiteY2" fmla="*/ 252000 h 252000"/>
            <a:gd name="connsiteX3" fmla="*/ 0 w 999325"/>
            <a:gd name="connsiteY3" fmla="*/ 252000 h 252000"/>
            <a:gd name="connsiteX4" fmla="*/ 0 w 999325"/>
            <a:gd name="connsiteY4" fmla="*/ 0 h 252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999325" h="252000">
              <a:moveTo>
                <a:pt x="0" y="0"/>
              </a:moveTo>
              <a:lnTo>
                <a:pt x="999325" y="0"/>
              </a:lnTo>
              <a:lnTo>
                <a:pt x="887266" y="252000"/>
              </a:lnTo>
              <a:lnTo>
                <a:pt x="0" y="252000"/>
              </a:lnTo>
              <a:lnTo>
                <a:pt x="0" y="0"/>
              </a:lnTo>
              <a:close/>
            </a:path>
          </a:pathLst>
        </a:custGeom>
        <a:solidFill>
          <a:schemeClr val="tx1">
            <a:lumMod val="85000"/>
            <a:lumOff val="1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s-PE" sz="1050" b="1"/>
            <a:t>Cuadro N° 3</a:t>
          </a:r>
        </a:p>
      </xdr:txBody>
    </xdr:sp>
    <xdr:clientData/>
  </xdr:twoCellAnchor>
  <xdr:twoCellAnchor>
    <xdr:from>
      <xdr:col>2</xdr:col>
      <xdr:colOff>327074</xdr:colOff>
      <xdr:row>170</xdr:row>
      <xdr:rowOff>47624</xdr:rowOff>
    </xdr:from>
    <xdr:to>
      <xdr:col>16</xdr:col>
      <xdr:colOff>0</xdr:colOff>
      <xdr:row>171</xdr:row>
      <xdr:rowOff>132668</xdr:rowOff>
    </xdr:to>
    <xdr:sp macro="" textlink="">
      <xdr:nvSpPr>
        <xdr:cNvPr id="38" name="Rectángulo 37">
          <a:extLst>
            <a:ext uri="{FF2B5EF4-FFF2-40B4-BE49-F238E27FC236}">
              <a16:creationId xmlns:a16="http://schemas.microsoft.com/office/drawing/2014/main" id="{4109C515-4875-48A1-A0B4-DB60584C6CA9}"/>
            </a:ext>
          </a:extLst>
        </xdr:cNvPr>
        <xdr:cNvSpPr/>
      </xdr:nvSpPr>
      <xdr:spPr>
        <a:xfrm>
          <a:off x="1136699" y="37518974"/>
          <a:ext cx="11293426" cy="275544"/>
        </a:xfrm>
        <a:prstGeom prst="rect">
          <a:avLst/>
        </a:prstGeom>
        <a:solidFill>
          <a:schemeClr val="bg2">
            <a:lumMod val="50000"/>
          </a:schemeClr>
        </a:solidFill>
        <a:ln>
          <a:noFill/>
        </a:ln>
        <a:effectLst>
          <a:innerShdw blurRad="63500" dist="50800" dir="54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r>
            <a:rPr lang="es-PE" sz="1350" b="1">
              <a:solidFill>
                <a:schemeClr val="bg1"/>
              </a:solidFill>
            </a:rPr>
            <a:t> </a:t>
          </a:r>
          <a:r>
            <a:rPr lang="es-PE" sz="1200" b="1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VARIACIÓN PORCENTUAL</a:t>
          </a:r>
          <a:endParaRPr lang="es-PE" sz="1200" b="1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0</xdr:colOff>
      <xdr:row>170</xdr:row>
      <xdr:rowOff>47625</xdr:rowOff>
    </xdr:from>
    <xdr:to>
      <xdr:col>2</xdr:col>
      <xdr:colOff>399113</xdr:colOff>
      <xdr:row>171</xdr:row>
      <xdr:rowOff>132669</xdr:rowOff>
    </xdr:to>
    <xdr:sp macro="" textlink="">
      <xdr:nvSpPr>
        <xdr:cNvPr id="39" name="Rectángulo 38">
          <a:extLst>
            <a:ext uri="{FF2B5EF4-FFF2-40B4-BE49-F238E27FC236}">
              <a16:creationId xmlns:a16="http://schemas.microsoft.com/office/drawing/2014/main" id="{28E8E25C-C65B-4552-A048-BA1F7AA01912}"/>
            </a:ext>
          </a:extLst>
        </xdr:cNvPr>
        <xdr:cNvSpPr/>
      </xdr:nvSpPr>
      <xdr:spPr>
        <a:xfrm>
          <a:off x="47625" y="37518975"/>
          <a:ext cx="1161113" cy="275544"/>
        </a:xfrm>
        <a:prstGeom prst="rect">
          <a:avLst/>
        </a:prstGeom>
        <a:solidFill>
          <a:srgbClr val="E60008"/>
        </a:solidFill>
        <a:ln>
          <a:noFill/>
        </a:ln>
        <a:effectLst>
          <a:innerShdw blurRad="63500" dist="50800" dir="54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r>
            <a:rPr lang="es-PE" sz="1200" b="1">
              <a:solidFill>
                <a:sysClr val="windowText" lastClr="000000"/>
              </a:solidFill>
            </a:rPr>
            <a:t> </a:t>
          </a:r>
          <a:r>
            <a:rPr lang="es-PE" sz="1200" b="1">
              <a:solidFill>
                <a:schemeClr val="bg1"/>
              </a:solidFill>
            </a:rPr>
            <a:t>SECCIÓN D</a:t>
          </a:r>
        </a:p>
      </xdr:txBody>
    </xdr:sp>
    <xdr:clientData/>
  </xdr:twoCellAnchor>
  <xdr:twoCellAnchor>
    <xdr:from>
      <xdr:col>6</xdr:col>
      <xdr:colOff>603819</xdr:colOff>
      <xdr:row>177</xdr:row>
      <xdr:rowOff>142875</xdr:rowOff>
    </xdr:from>
    <xdr:to>
      <xdr:col>8</xdr:col>
      <xdr:colOff>559595</xdr:colOff>
      <xdr:row>178</xdr:row>
      <xdr:rowOff>212612</xdr:rowOff>
    </xdr:to>
    <xdr:sp macro="" textlink="">
      <xdr:nvSpPr>
        <xdr:cNvPr id="40" name="Flecha a la derecha con bandas 9">
          <a:extLst>
            <a:ext uri="{FF2B5EF4-FFF2-40B4-BE49-F238E27FC236}">
              <a16:creationId xmlns:a16="http://schemas.microsoft.com/office/drawing/2014/main" id="{94835E94-EA67-43DE-8E36-344EE91C9152}"/>
            </a:ext>
          </a:extLst>
        </xdr:cNvPr>
        <xdr:cNvSpPr/>
      </xdr:nvSpPr>
      <xdr:spPr bwMode="auto">
        <a:xfrm>
          <a:off x="4299519" y="38909625"/>
          <a:ext cx="2098901" cy="422162"/>
        </a:xfrm>
        <a:prstGeom prst="stripedRightArrow">
          <a:avLst>
            <a:gd name="adj1" fmla="val 68045"/>
            <a:gd name="adj2" fmla="val 50000"/>
          </a:avLst>
        </a:prstGeom>
        <a:solidFill>
          <a:schemeClr val="bg2">
            <a:lumMod val="75000"/>
          </a:schemeClr>
        </a:solidFill>
        <a:ln w="12700" cap="flat" cmpd="sng" algn="ctr">
          <a:solidFill>
            <a:srgbClr val="EAEAEA"/>
          </a:solidFill>
          <a:prstDash val="solid"/>
          <a:round/>
          <a:headEnd type="none" w="med" len="med"/>
          <a:tailEnd type="none" w="med" len="med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vertOverflow="clip" horzOverflow="clip" wrap="square" lIns="18288" tIns="0" rIns="0" bIns="0" rtlCol="0" anchor="ctr" anchorCtr="0" upright="1"/>
        <a:lstStyle/>
        <a:p>
          <a:pPr algn="ctr">
            <a:lnSpc>
              <a:spcPts val="1200"/>
            </a:lnSpc>
          </a:pPr>
          <a:r>
            <a:rPr lang="es-PE" sz="1100" b="1"/>
            <a:t>Interpretación</a:t>
          </a:r>
          <a:endParaRPr lang="es-PE" sz="1100" b="1">
            <a:solidFill>
              <a:srgbClr val="C00000"/>
            </a:solidFill>
          </a:endParaRPr>
        </a:p>
      </xdr:txBody>
    </xdr:sp>
    <xdr:clientData/>
  </xdr:twoCellAnchor>
  <xdr:oneCellAnchor>
    <xdr:from>
      <xdr:col>9</xdr:col>
      <xdr:colOff>212611</xdr:colOff>
      <xdr:row>176</xdr:row>
      <xdr:rowOff>51025</xdr:rowOff>
    </xdr:from>
    <xdr:ext cx="3503839" cy="781240"/>
    <xdr:sp macro="" textlink="">
      <xdr:nvSpPr>
        <xdr:cNvPr id="41" name="CuadroTexto 40">
          <a:extLst>
            <a:ext uri="{FF2B5EF4-FFF2-40B4-BE49-F238E27FC236}">
              <a16:creationId xmlns:a16="http://schemas.microsoft.com/office/drawing/2014/main" id="{E018966B-716C-4F86-942C-7D39CD317C44}"/>
            </a:ext>
          </a:extLst>
        </xdr:cNvPr>
        <xdr:cNvSpPr txBox="1"/>
      </xdr:nvSpPr>
      <xdr:spPr>
        <a:xfrm>
          <a:off x="6756286" y="38665375"/>
          <a:ext cx="3503839" cy="781240"/>
        </a:xfrm>
        <a:prstGeom prst="rect">
          <a:avLst/>
        </a:prstGeom>
        <a:noFill/>
        <a:ln w="19050">
          <a:solidFill>
            <a:schemeClr val="accent5">
              <a:lumMod val="50000"/>
            </a:schemeClr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PE" sz="1100" i="1"/>
            <a:t>Respecto del número de casos de tentativa de feminicidio atendidos</a:t>
          </a:r>
          <a:r>
            <a:rPr lang="es-PE" sz="1100" i="1" baseline="0"/>
            <a:t> por</a:t>
          </a:r>
          <a:r>
            <a:rPr lang="es-PE" sz="1100" i="1"/>
            <a:t> los CEM, se observa un</a:t>
          </a:r>
          <a:r>
            <a:rPr lang="es-PE" sz="1100" i="1" baseline="0"/>
            <a:t> incremento</a:t>
          </a:r>
          <a:r>
            <a:rPr lang="es-PE" sz="1100" i="1"/>
            <a:t> de 27,2 puntos porcentuales de enero a agosto de 2021 frente a lo registrado en el mismo periodo del año anterior.</a:t>
          </a:r>
        </a:p>
      </xdr:txBody>
    </xdr:sp>
    <xdr:clientData/>
  </xdr:oneCellAnchor>
  <xdr:twoCellAnchor>
    <xdr:from>
      <xdr:col>0</xdr:col>
      <xdr:colOff>35719</xdr:colOff>
      <xdr:row>7</xdr:row>
      <xdr:rowOff>49326</xdr:rowOff>
    </xdr:from>
    <xdr:to>
      <xdr:col>15</xdr:col>
      <xdr:colOff>353786</xdr:colOff>
      <xdr:row>9</xdr:row>
      <xdr:rowOff>345282</xdr:rowOff>
    </xdr:to>
    <xdr:sp macro="" textlink="">
      <xdr:nvSpPr>
        <xdr:cNvPr id="42" name="CuadroTexto 41">
          <a:extLst>
            <a:ext uri="{FF2B5EF4-FFF2-40B4-BE49-F238E27FC236}">
              <a16:creationId xmlns:a16="http://schemas.microsoft.com/office/drawing/2014/main" id="{4FFEAE62-20F0-49D2-977D-7FA7C2C23E1E}"/>
            </a:ext>
          </a:extLst>
        </xdr:cNvPr>
        <xdr:cNvSpPr txBox="1"/>
      </xdr:nvSpPr>
      <xdr:spPr>
        <a:xfrm>
          <a:off x="35719" y="1487601"/>
          <a:ext cx="12014767" cy="572181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PE" sz="1050" i="1">
              <a:latin typeface="Arial" panose="020B0604020202020204" pitchFamily="34" charset="0"/>
              <a:cs typeface="Arial" panose="020B0604020202020204" pitchFamily="34" charset="0"/>
            </a:rPr>
            <a:t>Se entenderá como caso de tentativa de feminicidio cuando el autor tiene la intención de acabar con la vida de la víctima por lo cual realiza una sucesión de actos encaminados a lograr este resultado, pero éste no se produce por causas ajenas a su voluntad; precisando que, en el caso de lesiones, existe la intención de afectar la integridad de la víctima, pero no de matarla. </a:t>
          </a:r>
        </a:p>
      </xdr:txBody>
    </xdr:sp>
    <xdr:clientData/>
  </xdr:twoCellAnchor>
  <xdr:twoCellAnchor>
    <xdr:from>
      <xdr:col>5</xdr:col>
      <xdr:colOff>276064</xdr:colOff>
      <xdr:row>92</xdr:row>
      <xdr:rowOff>32288</xdr:rowOff>
    </xdr:from>
    <xdr:to>
      <xdr:col>5</xdr:col>
      <xdr:colOff>614534</xdr:colOff>
      <xdr:row>93</xdr:row>
      <xdr:rowOff>175974</xdr:rowOff>
    </xdr:to>
    <xdr:pic>
      <xdr:nvPicPr>
        <xdr:cNvPr id="43" name="Imagen 42">
          <a:extLst>
            <a:ext uri="{FF2B5EF4-FFF2-40B4-BE49-F238E27FC236}">
              <a16:creationId xmlns:a16="http://schemas.microsoft.com/office/drawing/2014/main" id="{D9F5C28F-BF94-4943-8A78-674F8870E5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duotone>
            <a:schemeClr val="accent5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 flipH="1">
          <a:off x="3228814" y="20730113"/>
          <a:ext cx="338470" cy="438961"/>
        </a:xfrm>
        <a:prstGeom prst="rect">
          <a:avLst/>
        </a:prstGeom>
      </xdr:spPr>
    </xdr:pic>
    <xdr:clientData/>
  </xdr:twoCellAnchor>
  <xdr:twoCellAnchor>
    <xdr:from>
      <xdr:col>7</xdr:col>
      <xdr:colOff>248013</xdr:colOff>
      <xdr:row>94</xdr:row>
      <xdr:rowOff>120677</xdr:rowOff>
    </xdr:from>
    <xdr:to>
      <xdr:col>7</xdr:col>
      <xdr:colOff>644755</xdr:colOff>
      <xdr:row>97</xdr:row>
      <xdr:rowOff>107819</xdr:rowOff>
    </xdr:to>
    <xdr:pic>
      <xdr:nvPicPr>
        <xdr:cNvPr id="44" name="Imagen 43">
          <a:extLst>
            <a:ext uri="{FF2B5EF4-FFF2-40B4-BE49-F238E27FC236}">
              <a16:creationId xmlns:a16="http://schemas.microsoft.com/office/drawing/2014/main" id="{178B4262-8C79-41E9-A719-45979B58BA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duotone>
            <a:schemeClr val="accent5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 flipH="1">
          <a:off x="4772388" y="21361427"/>
          <a:ext cx="396742" cy="730092"/>
        </a:xfrm>
        <a:prstGeom prst="rect">
          <a:avLst/>
        </a:prstGeom>
      </xdr:spPr>
    </xdr:pic>
    <xdr:clientData/>
  </xdr:twoCellAnchor>
  <xdr:twoCellAnchor>
    <xdr:from>
      <xdr:col>5</xdr:col>
      <xdr:colOff>296445</xdr:colOff>
      <xdr:row>97</xdr:row>
      <xdr:rowOff>117650</xdr:rowOff>
    </xdr:from>
    <xdr:to>
      <xdr:col>5</xdr:col>
      <xdr:colOff>624430</xdr:colOff>
      <xdr:row>99</xdr:row>
      <xdr:rowOff>242219</xdr:rowOff>
    </xdr:to>
    <xdr:pic>
      <xdr:nvPicPr>
        <xdr:cNvPr id="45" name="Imagen 44">
          <a:extLst>
            <a:ext uri="{FF2B5EF4-FFF2-40B4-BE49-F238E27FC236}">
              <a16:creationId xmlns:a16="http://schemas.microsoft.com/office/drawing/2014/main" id="{6BFCA895-6D93-47F0-B031-8A8E94B0D5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duotone>
            <a:schemeClr val="accent5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 flipH="1">
          <a:off x="3249195" y="22101350"/>
          <a:ext cx="327985" cy="619869"/>
        </a:xfrm>
        <a:prstGeom prst="rect">
          <a:avLst/>
        </a:prstGeom>
      </xdr:spPr>
    </xdr:pic>
    <xdr:clientData/>
  </xdr:twoCellAnchor>
  <xdr:twoCellAnchor>
    <xdr:from>
      <xdr:col>7</xdr:col>
      <xdr:colOff>615820</xdr:colOff>
      <xdr:row>107</xdr:row>
      <xdr:rowOff>120384</xdr:rowOff>
    </xdr:from>
    <xdr:to>
      <xdr:col>9</xdr:col>
      <xdr:colOff>167482</xdr:colOff>
      <xdr:row>110</xdr:row>
      <xdr:rowOff>179915</xdr:rowOff>
    </xdr:to>
    <xdr:sp macro="" textlink="">
      <xdr:nvSpPr>
        <xdr:cNvPr id="46" name="Flecha: a la derecha 45">
          <a:extLst>
            <a:ext uri="{FF2B5EF4-FFF2-40B4-BE49-F238E27FC236}">
              <a16:creationId xmlns:a16="http://schemas.microsoft.com/office/drawing/2014/main" id="{A922A91B-5E3A-4DD4-B0B0-E7D1AA6B3D40}"/>
            </a:ext>
          </a:extLst>
        </xdr:cNvPr>
        <xdr:cNvSpPr/>
      </xdr:nvSpPr>
      <xdr:spPr>
        <a:xfrm>
          <a:off x="5140195" y="24675834"/>
          <a:ext cx="1570962" cy="631031"/>
        </a:xfrm>
        <a:prstGeom prst="rightArrow">
          <a:avLst/>
        </a:prstGeom>
        <a:noFill/>
        <a:ln w="19050">
          <a:solidFill>
            <a:schemeClr val="accent5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PE" sz="1100" b="1">
              <a:solidFill>
                <a:srgbClr val="002060"/>
              </a:solidFill>
            </a:rPr>
            <a:t>85  (47,5%)</a:t>
          </a:r>
        </a:p>
      </xdr:txBody>
    </xdr:sp>
    <xdr:clientData/>
  </xdr:twoCellAnchor>
  <xdr:twoCellAnchor>
    <xdr:from>
      <xdr:col>6</xdr:col>
      <xdr:colOff>29765</xdr:colOff>
      <xdr:row>107</xdr:row>
      <xdr:rowOff>9922</xdr:rowOff>
    </xdr:from>
    <xdr:to>
      <xdr:col>6</xdr:col>
      <xdr:colOff>179444</xdr:colOff>
      <xdr:row>111</xdr:row>
      <xdr:rowOff>24566</xdr:rowOff>
    </xdr:to>
    <xdr:sp macro="" textlink="">
      <xdr:nvSpPr>
        <xdr:cNvPr id="47" name="Cerrar llave 46">
          <a:extLst>
            <a:ext uri="{FF2B5EF4-FFF2-40B4-BE49-F238E27FC236}">
              <a16:creationId xmlns:a16="http://schemas.microsoft.com/office/drawing/2014/main" id="{D7E9036B-12C9-4D4E-94AE-03AADA319740}"/>
            </a:ext>
          </a:extLst>
        </xdr:cNvPr>
        <xdr:cNvSpPr/>
      </xdr:nvSpPr>
      <xdr:spPr>
        <a:xfrm>
          <a:off x="3725465" y="24565372"/>
          <a:ext cx="149679" cy="776644"/>
        </a:xfrm>
        <a:prstGeom prst="rightBrace">
          <a:avLst/>
        </a:prstGeom>
        <a:ln>
          <a:solidFill>
            <a:srgbClr val="002060"/>
          </a:solidFill>
        </a:ln>
      </xdr:spPr>
      <xdr:style>
        <a:lnRef idx="3">
          <a:schemeClr val="accent4"/>
        </a:lnRef>
        <a:fillRef idx="0">
          <a:schemeClr val="accent4"/>
        </a:fillRef>
        <a:effectRef idx="2">
          <a:schemeClr val="accent4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1</xdr:col>
      <xdr:colOff>1023937</xdr:colOff>
      <xdr:row>68</xdr:row>
      <xdr:rowOff>1</xdr:rowOff>
    </xdr:from>
    <xdr:to>
      <xdr:col>5</xdr:col>
      <xdr:colOff>4762</xdr:colOff>
      <xdr:row>70</xdr:row>
      <xdr:rowOff>83343</xdr:rowOff>
    </xdr:to>
    <xdr:sp macro="" textlink="">
      <xdr:nvSpPr>
        <xdr:cNvPr id="48" name="Rectángulo 47">
          <a:extLst>
            <a:ext uri="{FF2B5EF4-FFF2-40B4-BE49-F238E27FC236}">
              <a16:creationId xmlns:a16="http://schemas.microsoft.com/office/drawing/2014/main" id="{2884523A-859C-41B2-9B38-D040F08AD679}"/>
            </a:ext>
          </a:extLst>
        </xdr:cNvPr>
        <xdr:cNvSpPr/>
      </xdr:nvSpPr>
      <xdr:spPr>
        <a:xfrm>
          <a:off x="814387" y="14868526"/>
          <a:ext cx="2143125" cy="464342"/>
        </a:xfrm>
        <a:prstGeom prst="rect">
          <a:avLst/>
        </a:prstGeom>
        <a:solidFill>
          <a:schemeClr val="bg2">
            <a:lumMod val="9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rtlCol="0" anchor="ctr" anchorCtr="0"/>
        <a:lstStyle/>
        <a:p>
          <a:pPr algn="l"/>
          <a:r>
            <a:rPr lang="es-PE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Modalidad del</a:t>
          </a:r>
          <a:r>
            <a:rPr lang="es-PE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hecho de la tentativa feminicidio</a:t>
          </a:r>
          <a:endParaRPr lang="es-PE" sz="10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11906</xdr:colOff>
      <xdr:row>68</xdr:row>
      <xdr:rowOff>0</xdr:rowOff>
    </xdr:from>
    <xdr:to>
      <xdr:col>2</xdr:col>
      <xdr:colOff>170961</xdr:colOff>
      <xdr:row>69</xdr:row>
      <xdr:rowOff>73269</xdr:rowOff>
    </xdr:to>
    <xdr:sp macro="" textlink="">
      <xdr:nvSpPr>
        <xdr:cNvPr id="49" name="Rectángulo 51">
          <a:extLst>
            <a:ext uri="{FF2B5EF4-FFF2-40B4-BE49-F238E27FC236}">
              <a16:creationId xmlns:a16="http://schemas.microsoft.com/office/drawing/2014/main" id="{8B3E43F5-0084-4275-97BF-41DF875D025E}"/>
            </a:ext>
          </a:extLst>
        </xdr:cNvPr>
        <xdr:cNvSpPr/>
      </xdr:nvSpPr>
      <xdr:spPr>
        <a:xfrm>
          <a:off x="59531" y="14868525"/>
          <a:ext cx="921055" cy="263769"/>
        </a:xfrm>
        <a:custGeom>
          <a:avLst/>
          <a:gdLst>
            <a:gd name="connsiteX0" fmla="*/ 0 w 999325"/>
            <a:gd name="connsiteY0" fmla="*/ 0 h 252000"/>
            <a:gd name="connsiteX1" fmla="*/ 999325 w 999325"/>
            <a:gd name="connsiteY1" fmla="*/ 0 h 252000"/>
            <a:gd name="connsiteX2" fmla="*/ 999325 w 999325"/>
            <a:gd name="connsiteY2" fmla="*/ 252000 h 252000"/>
            <a:gd name="connsiteX3" fmla="*/ 0 w 999325"/>
            <a:gd name="connsiteY3" fmla="*/ 252000 h 252000"/>
            <a:gd name="connsiteX4" fmla="*/ 0 w 999325"/>
            <a:gd name="connsiteY4" fmla="*/ 0 h 252000"/>
            <a:gd name="connsiteX0" fmla="*/ 0 w 999325"/>
            <a:gd name="connsiteY0" fmla="*/ 0 h 252000"/>
            <a:gd name="connsiteX1" fmla="*/ 999325 w 999325"/>
            <a:gd name="connsiteY1" fmla="*/ 0 h 252000"/>
            <a:gd name="connsiteX2" fmla="*/ 887266 w 999325"/>
            <a:gd name="connsiteY2" fmla="*/ 252000 h 252000"/>
            <a:gd name="connsiteX3" fmla="*/ 0 w 999325"/>
            <a:gd name="connsiteY3" fmla="*/ 252000 h 252000"/>
            <a:gd name="connsiteX4" fmla="*/ 0 w 999325"/>
            <a:gd name="connsiteY4" fmla="*/ 0 h 252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999325" h="252000">
              <a:moveTo>
                <a:pt x="0" y="0"/>
              </a:moveTo>
              <a:lnTo>
                <a:pt x="999325" y="0"/>
              </a:lnTo>
              <a:lnTo>
                <a:pt x="887266" y="252000"/>
              </a:lnTo>
              <a:lnTo>
                <a:pt x="0" y="252000"/>
              </a:lnTo>
              <a:lnTo>
                <a:pt x="0" y="0"/>
              </a:lnTo>
              <a:close/>
            </a:path>
          </a:pathLst>
        </a:custGeom>
        <a:solidFill>
          <a:schemeClr val="tx1">
            <a:lumMod val="85000"/>
            <a:lumOff val="1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s-PE" sz="1100"/>
            <a:t>Cuadro N° 4</a:t>
          </a:r>
        </a:p>
      </xdr:txBody>
    </xdr:sp>
    <xdr:clientData/>
  </xdr:twoCellAnchor>
  <xdr:twoCellAnchor>
    <xdr:from>
      <xdr:col>9</xdr:col>
      <xdr:colOff>392908</xdr:colOff>
      <xdr:row>104</xdr:row>
      <xdr:rowOff>83344</xdr:rowOff>
    </xdr:from>
    <xdr:to>
      <xdr:col>15</xdr:col>
      <xdr:colOff>11906</xdr:colOff>
      <xdr:row>119</xdr:row>
      <xdr:rowOff>166688</xdr:rowOff>
    </xdr:to>
    <xdr:grpSp>
      <xdr:nvGrpSpPr>
        <xdr:cNvPr id="50" name="Grupo 49">
          <a:extLst>
            <a:ext uri="{FF2B5EF4-FFF2-40B4-BE49-F238E27FC236}">
              <a16:creationId xmlns:a16="http://schemas.microsoft.com/office/drawing/2014/main" id="{7CD1DFA9-AA88-4DA8-80D7-C96CBC085E82}"/>
            </a:ext>
          </a:extLst>
        </xdr:cNvPr>
        <xdr:cNvGrpSpPr/>
      </xdr:nvGrpSpPr>
      <xdr:grpSpPr>
        <a:xfrm>
          <a:off x="6935676" y="23680398"/>
          <a:ext cx="4755694" cy="3292361"/>
          <a:chOff x="6810377" y="23538657"/>
          <a:chExt cx="4714873" cy="3262312"/>
        </a:xfrm>
      </xdr:grpSpPr>
      <xdr:sp macro="" textlink="">
        <xdr:nvSpPr>
          <xdr:cNvPr id="51" name="29 CuadroTexto">
            <a:extLst>
              <a:ext uri="{FF2B5EF4-FFF2-40B4-BE49-F238E27FC236}">
                <a16:creationId xmlns:a16="http://schemas.microsoft.com/office/drawing/2014/main" id="{FF06A514-093C-4563-96A1-492169DC4208}"/>
              </a:ext>
            </a:extLst>
          </xdr:cNvPr>
          <xdr:cNvSpPr txBox="1"/>
        </xdr:nvSpPr>
        <xdr:spPr>
          <a:xfrm>
            <a:off x="7143947" y="23661519"/>
            <a:ext cx="3901650" cy="44376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/>
            <a:r>
              <a:rPr lang="en-US" sz="1100" b="1">
                <a:solidFill>
                  <a:schemeClr val="dk1"/>
                </a:solidFill>
                <a:effectLst/>
                <a:latin typeface="Arial Narrow" panose="020B0606020202030204" pitchFamily="34" charset="0"/>
                <a:ea typeface="+mn-ea"/>
                <a:cs typeface="+mn-cs"/>
              </a:rPr>
              <a:t>Gráfico </a:t>
            </a:r>
            <a:r>
              <a:rPr lang="en-US" sz="1100" b="1" u="none">
                <a:solidFill>
                  <a:schemeClr val="dk1"/>
                </a:solidFill>
                <a:effectLst/>
                <a:latin typeface="Arial Narrow" panose="020B0606020202030204" pitchFamily="34" charset="0"/>
                <a:ea typeface="+mn-ea"/>
                <a:cs typeface="+mn-cs"/>
              </a:rPr>
              <a:t>N</a:t>
            </a:r>
            <a:r>
              <a:rPr lang="en-US" sz="1100" b="1" u="none" baseline="30000">
                <a:solidFill>
                  <a:schemeClr val="dk1"/>
                </a:solidFill>
                <a:effectLst/>
                <a:latin typeface="Arial Narrow" panose="020B0606020202030204" pitchFamily="34" charset="0"/>
                <a:ea typeface="+mn-ea"/>
                <a:cs typeface="+mn-cs"/>
              </a:rPr>
              <a:t>o</a:t>
            </a:r>
            <a:r>
              <a:rPr lang="en-US" sz="1100" b="1" u="none" baseline="0">
                <a:solidFill>
                  <a:schemeClr val="dk1"/>
                </a:solidFill>
                <a:effectLst/>
                <a:latin typeface="Arial Narrow" panose="020B0606020202030204" pitchFamily="34" charset="0"/>
                <a:ea typeface="+mn-ea"/>
                <a:cs typeface="+mn-cs"/>
              </a:rPr>
              <a:t> 2: Vínculo</a:t>
            </a:r>
            <a:r>
              <a:rPr lang="es-PE" sz="1050" b="1" i="0" u="none" baseline="0">
                <a:latin typeface="Arial Narrow" panose="020B0606020202030204" pitchFamily="34" charset="0"/>
              </a:rPr>
              <a:t> relacional de pareja de la presunta persona agresora con la persona usuaria (porcentaje)</a:t>
            </a:r>
            <a:endParaRPr lang="es-PE" sz="1050" b="1" i="0" u="none">
              <a:latin typeface="Arial Narrow" panose="020B0606020202030204" pitchFamily="34" charset="0"/>
            </a:endParaRPr>
          </a:p>
        </xdr:txBody>
      </xdr:sp>
      <xdr:graphicFrame macro="">
        <xdr:nvGraphicFramePr>
          <xdr:cNvPr id="52" name="Gráfico 51">
            <a:extLst>
              <a:ext uri="{FF2B5EF4-FFF2-40B4-BE49-F238E27FC236}">
                <a16:creationId xmlns:a16="http://schemas.microsoft.com/office/drawing/2014/main" id="{D61A1774-2CC8-4B3D-A010-6D678E4BF348}"/>
              </a:ext>
            </a:extLst>
          </xdr:cNvPr>
          <xdr:cNvGraphicFramePr>
            <a:graphicFrameLocks/>
          </xdr:cNvGraphicFramePr>
        </xdr:nvGraphicFramePr>
        <xdr:xfrm>
          <a:off x="6953250" y="24098250"/>
          <a:ext cx="4572000" cy="270271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0"/>
          </a:graphicData>
        </a:graphic>
      </xdr:graphicFrame>
      <xdr:sp macro="" textlink="">
        <xdr:nvSpPr>
          <xdr:cNvPr id="53" name="Rectángulo 52">
            <a:extLst>
              <a:ext uri="{FF2B5EF4-FFF2-40B4-BE49-F238E27FC236}">
                <a16:creationId xmlns:a16="http://schemas.microsoft.com/office/drawing/2014/main" id="{B7AA268B-4A2E-47CF-BD96-B8793D23F8EF}"/>
              </a:ext>
            </a:extLst>
          </xdr:cNvPr>
          <xdr:cNvSpPr/>
        </xdr:nvSpPr>
        <xdr:spPr>
          <a:xfrm>
            <a:off x="6810377" y="23538657"/>
            <a:ext cx="4464841" cy="3107531"/>
          </a:xfrm>
          <a:prstGeom prst="rect">
            <a:avLst/>
          </a:prstGeom>
          <a:noFill/>
          <a:ln w="12700">
            <a:solidFill>
              <a:schemeClr val="accent5">
                <a:lumMod val="50000"/>
              </a:schemeClr>
            </a:solidFill>
            <a:prstDash val="solid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PE" sz="1100"/>
          </a:p>
        </xdr:txBody>
      </xdr:sp>
    </xdr:grpSp>
    <xdr:clientData/>
  </xdr:twoCellAnchor>
  <xdr:oneCellAnchor>
    <xdr:from>
      <xdr:col>5</xdr:col>
      <xdr:colOff>714376</xdr:colOff>
      <xdr:row>150</xdr:row>
      <xdr:rowOff>307443</xdr:rowOff>
    </xdr:from>
    <xdr:ext cx="889938" cy="1408518"/>
    <xdr:pic>
      <xdr:nvPicPr>
        <xdr:cNvPr id="54" name="Imagen 53">
          <a:extLst>
            <a:ext uri="{FF2B5EF4-FFF2-40B4-BE49-F238E27FC236}">
              <a16:creationId xmlns:a16="http://schemas.microsoft.com/office/drawing/2014/main" id="{3B4222CF-D915-48E7-B8E5-C22EC204C4D5}"/>
            </a:ext>
          </a:extLst>
        </xdr:cNvPr>
        <xdr:cNvPicPr/>
      </xdr:nvPicPr>
      <xdr:blipFill>
        <a:blip xmlns:r="http://schemas.openxmlformats.org/officeDocument/2006/relationships" r:embed="rId11" cstate="print">
          <a:duotone>
            <a:schemeClr val="accent5">
              <a:shade val="45000"/>
              <a:satMod val="135000"/>
            </a:schemeClr>
            <a:prstClr val="white"/>
          </a:duotone>
          <a:extLst>
            <a:ext uri="{BEBA8EAE-BF5A-486C-A8C5-ECC9F3942E4B}">
              <a14:imgProps xmlns:a14="http://schemas.microsoft.com/office/drawing/2010/main">
                <a14:imgLayer r:embed="rId12">
                  <a14:imgEffect>
                    <a14:sharpenSoften amount="50000"/>
                  </a14:imgEffect>
                  <a14:imgEffect>
                    <a14:colorTemperature colorTemp="5900"/>
                  </a14:imgEffect>
                  <a14:imgEffect>
                    <a14:saturation sat="400000"/>
                  </a14:imgEffect>
                  <a14:imgEffect>
                    <a14:brightnessContrast bright="-40000" contrast="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7126" y="33073443"/>
          <a:ext cx="889938" cy="1408518"/>
        </a:xfrm>
        <a:prstGeom prst="rect">
          <a:avLst/>
        </a:prstGeom>
        <a:noFill/>
      </xdr:spPr>
    </xdr:pic>
    <xdr:clientData/>
  </xdr:oneCellAnchor>
  <xdr:twoCellAnchor>
    <xdr:from>
      <xdr:col>5</xdr:col>
      <xdr:colOff>47624</xdr:colOff>
      <xdr:row>91</xdr:row>
      <xdr:rowOff>154781</xdr:rowOff>
    </xdr:from>
    <xdr:to>
      <xdr:col>8</xdr:col>
      <xdr:colOff>691884</xdr:colOff>
      <xdr:row>100</xdr:row>
      <xdr:rowOff>172384</xdr:rowOff>
    </xdr:to>
    <xdr:sp macro="" textlink="">
      <xdr:nvSpPr>
        <xdr:cNvPr id="55" name="Rectángulo: esquinas redondeadas 51">
          <a:extLst>
            <a:ext uri="{FF2B5EF4-FFF2-40B4-BE49-F238E27FC236}">
              <a16:creationId xmlns:a16="http://schemas.microsoft.com/office/drawing/2014/main" id="{BD55AFA1-223A-482F-89A9-86A491C1F5DF}"/>
            </a:ext>
          </a:extLst>
        </xdr:cNvPr>
        <xdr:cNvSpPr/>
      </xdr:nvSpPr>
      <xdr:spPr>
        <a:xfrm flipH="1">
          <a:off x="3000374" y="20576381"/>
          <a:ext cx="3530335" cy="2322653"/>
        </a:xfrm>
        <a:prstGeom prst="roundRect">
          <a:avLst/>
        </a:prstGeom>
        <a:noFill/>
        <a:ln w="28575">
          <a:solidFill>
            <a:schemeClr val="bg1">
              <a:lumMod val="95000"/>
            </a:schemeClr>
          </a:solidFill>
        </a:ln>
        <a:effectLst>
          <a:outerShdw blurRad="44450" dist="27940" dir="5400000" algn="ctr">
            <a:srgbClr val="000000">
              <a:alpha val="32000"/>
            </a:srgbClr>
          </a:outerShdw>
        </a:effectLst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2</xdr:col>
      <xdr:colOff>1675</xdr:colOff>
      <xdr:row>12</xdr:row>
      <xdr:rowOff>122115</xdr:rowOff>
    </xdr:from>
    <xdr:to>
      <xdr:col>4</xdr:col>
      <xdr:colOff>20052</xdr:colOff>
      <xdr:row>15</xdr:row>
      <xdr:rowOff>61058</xdr:rowOff>
    </xdr:to>
    <xdr:sp macro="" textlink="">
      <xdr:nvSpPr>
        <xdr:cNvPr id="56" name="Rectángulo 55">
          <a:extLst>
            <a:ext uri="{FF2B5EF4-FFF2-40B4-BE49-F238E27FC236}">
              <a16:creationId xmlns:a16="http://schemas.microsoft.com/office/drawing/2014/main" id="{24795E90-7CEA-4549-B564-F3171789BD7D}"/>
            </a:ext>
          </a:extLst>
        </xdr:cNvPr>
        <xdr:cNvSpPr/>
      </xdr:nvSpPr>
      <xdr:spPr>
        <a:xfrm>
          <a:off x="811300" y="2703390"/>
          <a:ext cx="1418552" cy="539018"/>
        </a:xfrm>
        <a:prstGeom prst="rect">
          <a:avLst/>
        </a:prstGeom>
        <a:solidFill>
          <a:schemeClr val="bg2">
            <a:lumMod val="9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rtlCol="0" anchor="ctr" anchorCtr="0"/>
        <a:lstStyle/>
        <a:p>
          <a:pPr algn="l"/>
          <a:r>
            <a:rPr lang="es-PE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Casos de</a:t>
          </a:r>
          <a:r>
            <a:rPr lang="es-PE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tentativa de </a:t>
          </a:r>
          <a:r>
            <a:rPr lang="es-PE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feminicidio </a:t>
          </a:r>
          <a:r>
            <a:rPr lang="es-PE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según mes</a:t>
          </a:r>
          <a:endParaRPr lang="es-PE" sz="10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36633</xdr:colOff>
      <xdr:row>12</xdr:row>
      <xdr:rowOff>121493</xdr:rowOff>
    </xdr:from>
    <xdr:to>
      <xdr:col>2</xdr:col>
      <xdr:colOff>158749</xdr:colOff>
      <xdr:row>13</xdr:row>
      <xdr:rowOff>147411</xdr:rowOff>
    </xdr:to>
    <xdr:sp macro="" textlink="">
      <xdr:nvSpPr>
        <xdr:cNvPr id="57" name="Rectángulo 51">
          <a:extLst>
            <a:ext uri="{FF2B5EF4-FFF2-40B4-BE49-F238E27FC236}">
              <a16:creationId xmlns:a16="http://schemas.microsoft.com/office/drawing/2014/main" id="{2E99DC74-6207-44B1-892F-48EAA513EA48}"/>
            </a:ext>
          </a:extLst>
        </xdr:cNvPr>
        <xdr:cNvSpPr/>
      </xdr:nvSpPr>
      <xdr:spPr>
        <a:xfrm>
          <a:off x="36633" y="2702768"/>
          <a:ext cx="931741" cy="216418"/>
        </a:xfrm>
        <a:custGeom>
          <a:avLst/>
          <a:gdLst>
            <a:gd name="connsiteX0" fmla="*/ 0 w 999325"/>
            <a:gd name="connsiteY0" fmla="*/ 0 h 252000"/>
            <a:gd name="connsiteX1" fmla="*/ 999325 w 999325"/>
            <a:gd name="connsiteY1" fmla="*/ 0 h 252000"/>
            <a:gd name="connsiteX2" fmla="*/ 999325 w 999325"/>
            <a:gd name="connsiteY2" fmla="*/ 252000 h 252000"/>
            <a:gd name="connsiteX3" fmla="*/ 0 w 999325"/>
            <a:gd name="connsiteY3" fmla="*/ 252000 h 252000"/>
            <a:gd name="connsiteX4" fmla="*/ 0 w 999325"/>
            <a:gd name="connsiteY4" fmla="*/ 0 h 252000"/>
            <a:gd name="connsiteX0" fmla="*/ 0 w 999325"/>
            <a:gd name="connsiteY0" fmla="*/ 0 h 252000"/>
            <a:gd name="connsiteX1" fmla="*/ 999325 w 999325"/>
            <a:gd name="connsiteY1" fmla="*/ 0 h 252000"/>
            <a:gd name="connsiteX2" fmla="*/ 887266 w 999325"/>
            <a:gd name="connsiteY2" fmla="*/ 252000 h 252000"/>
            <a:gd name="connsiteX3" fmla="*/ 0 w 999325"/>
            <a:gd name="connsiteY3" fmla="*/ 252000 h 252000"/>
            <a:gd name="connsiteX4" fmla="*/ 0 w 999325"/>
            <a:gd name="connsiteY4" fmla="*/ 0 h 252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999325" h="252000">
              <a:moveTo>
                <a:pt x="0" y="0"/>
              </a:moveTo>
              <a:lnTo>
                <a:pt x="999325" y="0"/>
              </a:lnTo>
              <a:lnTo>
                <a:pt x="887266" y="252000"/>
              </a:lnTo>
              <a:lnTo>
                <a:pt x="0" y="252000"/>
              </a:lnTo>
              <a:lnTo>
                <a:pt x="0" y="0"/>
              </a:lnTo>
              <a:close/>
            </a:path>
          </a:pathLst>
        </a:custGeom>
        <a:solidFill>
          <a:schemeClr val="tx1">
            <a:lumMod val="85000"/>
            <a:lumOff val="1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s-PE" sz="1100" b="1"/>
            <a:t>Cuadro N° 1</a:t>
          </a:r>
        </a:p>
      </xdr:txBody>
    </xdr:sp>
    <xdr:clientData/>
  </xdr:twoCellAnchor>
  <xdr:twoCellAnchor>
    <xdr:from>
      <xdr:col>6</xdr:col>
      <xdr:colOff>106022</xdr:colOff>
      <xdr:row>12</xdr:row>
      <xdr:rowOff>149003</xdr:rowOff>
    </xdr:from>
    <xdr:to>
      <xdr:col>8</xdr:col>
      <xdr:colOff>24423</xdr:colOff>
      <xdr:row>15</xdr:row>
      <xdr:rowOff>48846</xdr:rowOff>
    </xdr:to>
    <xdr:sp macro="" textlink="">
      <xdr:nvSpPr>
        <xdr:cNvPr id="58" name="Rectángulo 57">
          <a:extLst>
            <a:ext uri="{FF2B5EF4-FFF2-40B4-BE49-F238E27FC236}">
              <a16:creationId xmlns:a16="http://schemas.microsoft.com/office/drawing/2014/main" id="{F304234F-E1ED-45AC-88DB-A22513A2BB1F}"/>
            </a:ext>
          </a:extLst>
        </xdr:cNvPr>
        <xdr:cNvSpPr/>
      </xdr:nvSpPr>
      <xdr:spPr>
        <a:xfrm>
          <a:off x="3801722" y="2730278"/>
          <a:ext cx="2061526" cy="499918"/>
        </a:xfrm>
        <a:prstGeom prst="rect">
          <a:avLst/>
        </a:prstGeom>
        <a:solidFill>
          <a:schemeClr val="bg2">
            <a:lumMod val="9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PE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Casos</a:t>
          </a:r>
          <a:r>
            <a:rPr lang="es-PE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de tentativa de feminicidio </a:t>
          </a:r>
          <a:r>
            <a:rPr lang="es-PE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según</a:t>
          </a:r>
          <a:r>
            <a:rPr lang="es-PE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año</a:t>
          </a:r>
          <a:endParaRPr lang="es-PE" sz="105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710694</xdr:colOff>
      <xdr:row>12</xdr:row>
      <xdr:rowOff>146979</xdr:rowOff>
    </xdr:from>
    <xdr:to>
      <xdr:col>6</xdr:col>
      <xdr:colOff>206929</xdr:colOff>
      <xdr:row>14</xdr:row>
      <xdr:rowOff>0</xdr:rowOff>
    </xdr:to>
    <xdr:sp macro="" textlink="">
      <xdr:nvSpPr>
        <xdr:cNvPr id="59" name="Rectángulo 51">
          <a:extLst>
            <a:ext uri="{FF2B5EF4-FFF2-40B4-BE49-F238E27FC236}">
              <a16:creationId xmlns:a16="http://schemas.microsoft.com/office/drawing/2014/main" id="{CF37FAD2-5AD6-46D4-B341-4447BA1679FE}"/>
            </a:ext>
          </a:extLst>
        </xdr:cNvPr>
        <xdr:cNvSpPr/>
      </xdr:nvSpPr>
      <xdr:spPr>
        <a:xfrm>
          <a:off x="2920494" y="2728254"/>
          <a:ext cx="982135" cy="234021"/>
        </a:xfrm>
        <a:custGeom>
          <a:avLst/>
          <a:gdLst>
            <a:gd name="connsiteX0" fmla="*/ 0 w 999325"/>
            <a:gd name="connsiteY0" fmla="*/ 0 h 252000"/>
            <a:gd name="connsiteX1" fmla="*/ 999325 w 999325"/>
            <a:gd name="connsiteY1" fmla="*/ 0 h 252000"/>
            <a:gd name="connsiteX2" fmla="*/ 999325 w 999325"/>
            <a:gd name="connsiteY2" fmla="*/ 252000 h 252000"/>
            <a:gd name="connsiteX3" fmla="*/ 0 w 999325"/>
            <a:gd name="connsiteY3" fmla="*/ 252000 h 252000"/>
            <a:gd name="connsiteX4" fmla="*/ 0 w 999325"/>
            <a:gd name="connsiteY4" fmla="*/ 0 h 252000"/>
            <a:gd name="connsiteX0" fmla="*/ 0 w 999325"/>
            <a:gd name="connsiteY0" fmla="*/ 0 h 252000"/>
            <a:gd name="connsiteX1" fmla="*/ 999325 w 999325"/>
            <a:gd name="connsiteY1" fmla="*/ 0 h 252000"/>
            <a:gd name="connsiteX2" fmla="*/ 887266 w 999325"/>
            <a:gd name="connsiteY2" fmla="*/ 252000 h 252000"/>
            <a:gd name="connsiteX3" fmla="*/ 0 w 999325"/>
            <a:gd name="connsiteY3" fmla="*/ 252000 h 252000"/>
            <a:gd name="connsiteX4" fmla="*/ 0 w 999325"/>
            <a:gd name="connsiteY4" fmla="*/ 0 h 252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999325" h="252000">
              <a:moveTo>
                <a:pt x="0" y="0"/>
              </a:moveTo>
              <a:lnTo>
                <a:pt x="999325" y="0"/>
              </a:lnTo>
              <a:lnTo>
                <a:pt x="887266" y="252000"/>
              </a:lnTo>
              <a:lnTo>
                <a:pt x="0" y="252000"/>
              </a:lnTo>
              <a:lnTo>
                <a:pt x="0" y="0"/>
              </a:lnTo>
              <a:close/>
            </a:path>
          </a:pathLst>
        </a:custGeom>
        <a:solidFill>
          <a:schemeClr val="tx1">
            <a:lumMod val="85000"/>
            <a:lumOff val="1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s-PE" sz="1050" b="1"/>
            <a:t>Cuadro N° 2</a:t>
          </a:r>
        </a:p>
      </xdr:txBody>
    </xdr:sp>
    <xdr:clientData/>
  </xdr:twoCellAnchor>
  <xdr:twoCellAnchor>
    <xdr:from>
      <xdr:col>8</xdr:col>
      <xdr:colOff>681790</xdr:colOff>
      <xdr:row>12</xdr:row>
      <xdr:rowOff>116418</xdr:rowOff>
    </xdr:from>
    <xdr:to>
      <xdr:col>15</xdr:col>
      <xdr:colOff>152137</xdr:colOff>
      <xdr:row>31</xdr:row>
      <xdr:rowOff>1</xdr:rowOff>
    </xdr:to>
    <xdr:graphicFrame macro="">
      <xdr:nvGraphicFramePr>
        <xdr:cNvPr id="60" name="Gráfico 59">
          <a:extLst>
            <a:ext uri="{FF2B5EF4-FFF2-40B4-BE49-F238E27FC236}">
              <a16:creationId xmlns:a16="http://schemas.microsoft.com/office/drawing/2014/main" id="{5CD60FC0-5986-460A-9093-15D2CF2820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 editAs="oneCell">
    <xdr:from>
      <xdr:col>1</xdr:col>
      <xdr:colOff>119068</xdr:colOff>
      <xdr:row>59</xdr:row>
      <xdr:rowOff>156430</xdr:rowOff>
    </xdr:from>
    <xdr:to>
      <xdr:col>4</xdr:col>
      <xdr:colOff>95255</xdr:colOff>
      <xdr:row>66</xdr:row>
      <xdr:rowOff>58398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C3A586A1-FFAE-46B3-815C-C7339853DE8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4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166693" y="13072330"/>
          <a:ext cx="2138362" cy="13783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871FE5-5E55-4471-A1A1-5401B46825ED}">
  <sheetPr>
    <tabColor theme="1" tint="0.249977111117893"/>
  </sheetPr>
  <dimension ref="A1:T184"/>
  <sheetViews>
    <sheetView showGridLines="0" tabSelected="1" view="pageBreakPreview" zoomScale="84" zoomScaleNormal="100" zoomScaleSheetLayoutView="84" workbookViewId="0">
      <pane ySplit="10" topLeftCell="A170" activePane="bottomLeft" state="frozen"/>
      <selection activeCell="B293" sqref="B293"/>
      <selection pane="bottomLeft" activeCell="B293" sqref="B293"/>
    </sheetView>
  </sheetViews>
  <sheetFormatPr baseColWidth="10" defaultColWidth="11.42578125" defaultRowHeight="15" x14ac:dyDescent="0.25"/>
  <cols>
    <col min="1" max="1" width="0.7109375" style="1" customWidth="1"/>
    <col min="2" max="2" width="11.42578125" style="1" customWidth="1"/>
    <col min="3" max="3" width="8" style="1" customWidth="1"/>
    <col min="4" max="4" width="13" style="1" customWidth="1"/>
    <col min="5" max="6" width="11.140625" style="5" customWidth="1"/>
    <col min="7" max="7" width="12.42578125" style="5" customWidth="1"/>
    <col min="8" max="8" width="19.7109375" style="1" customWidth="1"/>
    <col min="9" max="9" width="10.5703125" style="1" customWidth="1"/>
    <col min="10" max="10" width="12.42578125" style="1" customWidth="1"/>
    <col min="11" max="11" width="15" style="1" customWidth="1"/>
    <col min="12" max="12" width="12.140625" style="1" customWidth="1"/>
    <col min="13" max="14" width="13.140625" style="1" customWidth="1"/>
    <col min="15" max="15" width="11.42578125" style="1" customWidth="1"/>
    <col min="16" max="16" width="11" style="1" customWidth="1"/>
    <col min="17" max="17" width="3.42578125" style="1" customWidth="1"/>
    <col min="18" max="19" width="11.42578125" style="1"/>
    <col min="20" max="20" width="30" style="1" customWidth="1"/>
    <col min="21" max="16384" width="11.42578125" style="1"/>
  </cols>
  <sheetData>
    <row r="1" spans="2:16" ht="12.75" customHeight="1" x14ac:dyDescent="0.25"/>
    <row r="3" spans="2:16" ht="19.5" customHeight="1" x14ac:dyDescent="0.25"/>
    <row r="4" spans="2:16" ht="5.25" customHeight="1" x14ac:dyDescent="0.25"/>
    <row r="5" spans="2:16" ht="21" customHeight="1" x14ac:dyDescent="0.25">
      <c r="B5" s="212" t="s">
        <v>45</v>
      </c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</row>
    <row r="6" spans="2:16" ht="21" customHeight="1" x14ac:dyDescent="0.25"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12"/>
      <c r="P6" s="212"/>
    </row>
    <row r="7" spans="2:16" s="6" customFormat="1" ht="18.75" x14ac:dyDescent="0.25">
      <c r="B7" s="213" t="s">
        <v>0</v>
      </c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213"/>
      <c r="P7" s="213"/>
    </row>
    <row r="8" spans="2:16" ht="6.75" customHeight="1" x14ac:dyDescent="0.25"/>
    <row r="9" spans="2:16" x14ac:dyDescent="0.25">
      <c r="B9" s="214"/>
      <c r="C9" s="214"/>
      <c r="D9" s="214"/>
      <c r="E9" s="214"/>
      <c r="F9" s="214"/>
      <c r="G9" s="214"/>
      <c r="H9" s="214"/>
      <c r="I9" s="214"/>
      <c r="J9" s="214"/>
      <c r="K9" s="214"/>
      <c r="L9" s="214"/>
      <c r="M9" s="214"/>
      <c r="N9" s="214"/>
      <c r="O9" s="214"/>
      <c r="P9" s="214"/>
    </row>
    <row r="10" spans="2:16" ht="30.75" customHeight="1" x14ac:dyDescent="0.25">
      <c r="B10" s="214"/>
      <c r="C10" s="214"/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 s="214"/>
    </row>
    <row r="11" spans="2:16" ht="20.25" customHeight="1" x14ac:dyDescent="0.25"/>
    <row r="12" spans="2:16" s="7" customFormat="1" ht="17.25" customHeight="1" x14ac:dyDescent="0.25">
      <c r="B12" s="215" t="s">
        <v>46</v>
      </c>
      <c r="C12" s="215"/>
      <c r="D12" s="215"/>
      <c r="E12" s="215"/>
      <c r="F12" s="215"/>
      <c r="G12" s="215"/>
      <c r="H12" s="215"/>
      <c r="I12" s="215"/>
      <c r="J12" s="215"/>
      <c r="K12" s="215"/>
      <c r="L12" s="215"/>
      <c r="M12" s="215"/>
      <c r="N12" s="215"/>
      <c r="O12" s="215"/>
      <c r="P12" s="215"/>
    </row>
    <row r="14" spans="2:16" x14ac:dyDescent="0.15">
      <c r="G14" s="8"/>
      <c r="P14" s="9"/>
    </row>
    <row r="15" spans="2:16" ht="17.25" customHeight="1" x14ac:dyDescent="0.15">
      <c r="G15" s="1"/>
      <c r="H15" s="5"/>
      <c r="P15" s="9"/>
    </row>
    <row r="16" spans="2:16" ht="12" customHeight="1" x14ac:dyDescent="0.15">
      <c r="P16" s="9"/>
    </row>
    <row r="17" spans="2:16" ht="28.5" customHeight="1" x14ac:dyDescent="0.15">
      <c r="B17" s="197" t="s">
        <v>11</v>
      </c>
      <c r="C17" s="197"/>
      <c r="D17" s="10" t="s">
        <v>1</v>
      </c>
      <c r="F17" s="11" t="s">
        <v>47</v>
      </c>
      <c r="G17" s="12" t="s">
        <v>1</v>
      </c>
      <c r="H17" s="12" t="s">
        <v>43</v>
      </c>
      <c r="P17" s="9"/>
    </row>
    <row r="18" spans="2:16" ht="16.5" x14ac:dyDescent="0.15">
      <c r="B18" s="13" t="s">
        <v>2</v>
      </c>
      <c r="C18" s="13"/>
      <c r="D18" s="14">
        <v>31</v>
      </c>
      <c r="F18" s="15">
        <v>2009</v>
      </c>
      <c r="G18" s="14">
        <v>64</v>
      </c>
      <c r="H18" s="16" t="s">
        <v>48</v>
      </c>
      <c r="P18" s="9"/>
    </row>
    <row r="19" spans="2:16" ht="16.5" x14ac:dyDescent="0.15">
      <c r="B19" s="13" t="s">
        <v>3</v>
      </c>
      <c r="C19" s="13"/>
      <c r="D19" s="14">
        <v>20</v>
      </c>
      <c r="F19" s="15">
        <v>2010</v>
      </c>
      <c r="G19" s="14">
        <v>47</v>
      </c>
      <c r="H19" s="17">
        <f>G19/G18-1</f>
        <v>-0.265625</v>
      </c>
      <c r="P19" s="9"/>
    </row>
    <row r="20" spans="2:16" ht="16.5" x14ac:dyDescent="0.15">
      <c r="B20" s="13" t="s">
        <v>4</v>
      </c>
      <c r="C20" s="13"/>
      <c r="D20" s="14">
        <v>29</v>
      </c>
      <c r="F20" s="15">
        <v>2011</v>
      </c>
      <c r="G20" s="14">
        <v>66</v>
      </c>
      <c r="H20" s="17">
        <f t="shared" ref="H20:H30" si="0">G20/G19-1</f>
        <v>0.4042553191489362</v>
      </c>
      <c r="P20" s="9"/>
    </row>
    <row r="21" spans="2:16" ht="16.5" x14ac:dyDescent="0.25">
      <c r="B21" s="13" t="s">
        <v>5</v>
      </c>
      <c r="C21" s="13"/>
      <c r="D21" s="14">
        <v>24</v>
      </c>
      <c r="F21" s="15">
        <v>2012</v>
      </c>
      <c r="G21" s="14">
        <v>91</v>
      </c>
      <c r="H21" s="17">
        <f t="shared" si="0"/>
        <v>0.3787878787878789</v>
      </c>
    </row>
    <row r="22" spans="2:16" ht="16.5" x14ac:dyDescent="0.25">
      <c r="B22" s="13" t="s">
        <v>6</v>
      </c>
      <c r="C22" s="13"/>
      <c r="D22" s="14">
        <v>21</v>
      </c>
      <c r="F22" s="15">
        <v>2013</v>
      </c>
      <c r="G22" s="14">
        <v>151</v>
      </c>
      <c r="H22" s="17">
        <f t="shared" si="0"/>
        <v>0.65934065934065944</v>
      </c>
      <c r="P22" s="8"/>
    </row>
    <row r="23" spans="2:16" ht="16.5" x14ac:dyDescent="0.25">
      <c r="B23" s="13" t="s">
        <v>7</v>
      </c>
      <c r="C23" s="13"/>
      <c r="D23" s="14">
        <v>25</v>
      </c>
      <c r="F23" s="15">
        <v>2014</v>
      </c>
      <c r="G23" s="14">
        <v>186</v>
      </c>
      <c r="H23" s="17">
        <f t="shared" si="0"/>
        <v>0.23178807947019875</v>
      </c>
      <c r="J23" s="8"/>
      <c r="K23" s="8"/>
      <c r="L23" s="8"/>
      <c r="M23" s="8"/>
      <c r="N23" s="8"/>
      <c r="O23" s="8"/>
      <c r="P23" s="8"/>
    </row>
    <row r="24" spans="2:16" ht="16.5" x14ac:dyDescent="0.25">
      <c r="B24" s="13" t="s">
        <v>8</v>
      </c>
      <c r="D24" s="14">
        <v>29</v>
      </c>
      <c r="F24" s="15">
        <v>2015</v>
      </c>
      <c r="G24" s="14">
        <v>198</v>
      </c>
      <c r="H24" s="17">
        <f t="shared" si="0"/>
        <v>6.4516129032258007E-2</v>
      </c>
      <c r="J24" s="8"/>
      <c r="K24" s="8"/>
      <c r="L24" s="8"/>
      <c r="M24" s="8"/>
      <c r="N24" s="8"/>
      <c r="O24" s="8"/>
      <c r="P24" s="8"/>
    </row>
    <row r="25" spans="2:16" ht="17.25" thickBot="1" x14ac:dyDescent="0.3">
      <c r="B25" s="13" t="s">
        <v>9</v>
      </c>
      <c r="C25" s="13"/>
      <c r="D25" s="14">
        <v>36</v>
      </c>
      <c r="F25" s="15">
        <v>2016</v>
      </c>
      <c r="G25" s="14">
        <v>258</v>
      </c>
      <c r="H25" s="17">
        <f t="shared" si="0"/>
        <v>0.30303030303030298</v>
      </c>
      <c r="J25" s="8"/>
      <c r="K25" s="8"/>
      <c r="L25" s="8"/>
      <c r="M25" s="8"/>
      <c r="N25" s="8"/>
      <c r="O25" s="8"/>
      <c r="P25" s="8"/>
    </row>
    <row r="26" spans="2:16" ht="16.5" x14ac:dyDescent="0.25">
      <c r="B26" s="196" t="s">
        <v>1</v>
      </c>
      <c r="C26" s="196"/>
      <c r="D26" s="18">
        <f>SUM(D18:D25)</f>
        <v>215</v>
      </c>
      <c r="F26" s="15">
        <v>2017</v>
      </c>
      <c r="G26" s="14">
        <v>247</v>
      </c>
      <c r="H26" s="17">
        <f t="shared" si="0"/>
        <v>-4.2635658914728647E-2</v>
      </c>
      <c r="J26" s="8"/>
      <c r="K26" s="8"/>
      <c r="L26" s="8"/>
      <c r="M26" s="8"/>
      <c r="N26" s="8"/>
      <c r="O26" s="8"/>
      <c r="P26" s="8"/>
    </row>
    <row r="27" spans="2:16" x14ac:dyDescent="0.25">
      <c r="F27" s="15">
        <v>2018</v>
      </c>
      <c r="G27" s="14">
        <v>304</v>
      </c>
      <c r="H27" s="17">
        <f t="shared" si="0"/>
        <v>0.23076923076923084</v>
      </c>
      <c r="J27" s="8"/>
      <c r="K27" s="8"/>
      <c r="L27" s="8"/>
      <c r="M27" s="8"/>
      <c r="N27" s="8"/>
      <c r="O27" s="8"/>
      <c r="P27" s="8"/>
    </row>
    <row r="28" spans="2:16" x14ac:dyDescent="0.25">
      <c r="F28" s="15">
        <v>2019</v>
      </c>
      <c r="G28" s="14">
        <v>404</v>
      </c>
      <c r="H28" s="17">
        <f t="shared" si="0"/>
        <v>0.32894736842105265</v>
      </c>
      <c r="J28" s="8"/>
      <c r="K28" s="8"/>
      <c r="L28" s="8"/>
      <c r="M28" s="8"/>
      <c r="N28" s="8"/>
      <c r="O28" s="8"/>
      <c r="P28" s="8"/>
    </row>
    <row r="29" spans="2:16" x14ac:dyDescent="0.25">
      <c r="F29" s="15">
        <v>2020</v>
      </c>
      <c r="G29" s="14">
        <v>330</v>
      </c>
      <c r="H29" s="17">
        <f t="shared" si="0"/>
        <v>-0.18316831683168322</v>
      </c>
      <c r="J29" s="8"/>
      <c r="K29" s="8"/>
      <c r="L29" s="8"/>
      <c r="M29" s="8"/>
      <c r="N29" s="8"/>
      <c r="O29" s="8"/>
      <c r="P29" s="8"/>
    </row>
    <row r="30" spans="2:16" ht="15.75" thickBot="1" x14ac:dyDescent="0.3">
      <c r="F30" s="19" t="s">
        <v>49</v>
      </c>
      <c r="G30" s="20">
        <v>215</v>
      </c>
      <c r="H30" s="21">
        <f t="shared" si="0"/>
        <v>-0.34848484848484851</v>
      </c>
      <c r="J30" s="8"/>
      <c r="K30" s="8"/>
      <c r="L30" s="8"/>
      <c r="M30" s="8"/>
      <c r="N30" s="8"/>
      <c r="O30" s="8"/>
      <c r="P30" s="8"/>
    </row>
    <row r="31" spans="2:16" x14ac:dyDescent="0.25">
      <c r="F31" s="22" t="s">
        <v>1</v>
      </c>
      <c r="G31" s="23">
        <f>SUM(G18:G30)</f>
        <v>2561</v>
      </c>
      <c r="H31" s="5"/>
      <c r="J31" s="8"/>
      <c r="K31" s="8"/>
      <c r="L31" s="8"/>
      <c r="M31" s="8"/>
      <c r="N31" s="8"/>
      <c r="O31" s="8"/>
      <c r="P31" s="8"/>
    </row>
    <row r="32" spans="2:16" x14ac:dyDescent="0.25">
      <c r="F32" s="24" t="s">
        <v>50</v>
      </c>
      <c r="G32" s="1"/>
      <c r="J32" s="8"/>
      <c r="K32" s="8"/>
      <c r="L32" s="8"/>
      <c r="M32" s="8"/>
      <c r="N32" s="8"/>
      <c r="O32" s="8"/>
      <c r="P32" s="8"/>
    </row>
    <row r="33" spans="2:19" x14ac:dyDescent="0.15">
      <c r="F33" s="24" t="s">
        <v>51</v>
      </c>
      <c r="G33" s="24"/>
      <c r="H33" s="24"/>
      <c r="I33" s="25"/>
      <c r="J33" s="8"/>
      <c r="K33" s="8"/>
      <c r="L33" s="8"/>
      <c r="M33" s="9"/>
      <c r="N33" s="9"/>
      <c r="O33" s="9"/>
      <c r="P33" s="8"/>
    </row>
    <row r="36" spans="2:19" ht="15" customHeight="1" x14ac:dyDescent="0.2">
      <c r="B36" s="26" t="s">
        <v>52</v>
      </c>
      <c r="C36" s="27"/>
      <c r="D36" s="27"/>
      <c r="E36" s="28"/>
      <c r="F36" s="28"/>
      <c r="H36" s="5"/>
    </row>
    <row r="37" spans="2:19" ht="21.75" customHeight="1" x14ac:dyDescent="0.25">
      <c r="B37" s="29"/>
      <c r="C37" s="8"/>
      <c r="D37" s="8"/>
      <c r="E37" s="30"/>
      <c r="F37" s="30"/>
      <c r="H37" s="5"/>
      <c r="J37" s="210"/>
      <c r="K37" s="210"/>
      <c r="L37" s="210"/>
      <c r="M37" s="210"/>
      <c r="N37" s="210"/>
    </row>
    <row r="38" spans="2:19" ht="42" customHeight="1" x14ac:dyDescent="0.25">
      <c r="C38" s="8"/>
      <c r="D38" s="8"/>
      <c r="E38" s="30"/>
      <c r="F38" s="30"/>
      <c r="H38" s="5"/>
      <c r="I38" s="31" t="s">
        <v>13</v>
      </c>
      <c r="J38" s="11"/>
      <c r="K38" s="32" t="s">
        <v>53</v>
      </c>
      <c r="L38" s="33">
        <v>2017</v>
      </c>
      <c r="M38" s="33">
        <v>2018</v>
      </c>
      <c r="N38" s="33">
        <v>2019</v>
      </c>
      <c r="O38" s="33">
        <v>2020</v>
      </c>
      <c r="P38" s="33" t="s">
        <v>54</v>
      </c>
      <c r="Q38" s="34"/>
    </row>
    <row r="39" spans="2:19" ht="17.25" customHeight="1" x14ac:dyDescent="0.25">
      <c r="B39" s="8"/>
      <c r="C39" s="8"/>
      <c r="D39" s="8"/>
      <c r="E39" s="30"/>
      <c r="F39" s="30"/>
      <c r="H39" s="5"/>
      <c r="I39" s="211" t="s">
        <v>55</v>
      </c>
      <c r="J39" s="211"/>
      <c r="K39" s="35">
        <f t="shared" ref="K39:K64" si="1">+SUM(L39:P39)</f>
        <v>480</v>
      </c>
      <c r="L39" s="36">
        <v>75</v>
      </c>
      <c r="M39" s="36">
        <v>85</v>
      </c>
      <c r="N39" s="36">
        <v>151</v>
      </c>
      <c r="O39" s="36">
        <v>105</v>
      </c>
      <c r="P39" s="36">
        <v>64</v>
      </c>
      <c r="R39" s="37"/>
      <c r="S39" s="8"/>
    </row>
    <row r="40" spans="2:19" ht="17.25" customHeight="1" x14ac:dyDescent="0.25">
      <c r="B40" s="8"/>
      <c r="C40" s="8"/>
      <c r="D40" s="8"/>
      <c r="E40" s="30"/>
      <c r="F40" s="30"/>
      <c r="H40" s="5"/>
      <c r="I40" s="211" t="s">
        <v>19</v>
      </c>
      <c r="J40" s="211"/>
      <c r="K40" s="35">
        <f t="shared" si="1"/>
        <v>86</v>
      </c>
      <c r="L40" s="38">
        <v>25</v>
      </c>
      <c r="M40" s="38">
        <v>22</v>
      </c>
      <c r="N40" s="38">
        <v>23</v>
      </c>
      <c r="O40" s="38">
        <v>8</v>
      </c>
      <c r="P40" s="38">
        <v>8</v>
      </c>
      <c r="R40" s="37"/>
      <c r="S40" s="8"/>
    </row>
    <row r="41" spans="2:19" ht="17.25" customHeight="1" x14ac:dyDescent="0.25">
      <c r="B41" s="8"/>
      <c r="C41" s="8"/>
      <c r="D41" s="8"/>
      <c r="E41" s="30"/>
      <c r="F41" s="30"/>
      <c r="H41" s="5"/>
      <c r="I41" s="211" t="s">
        <v>28</v>
      </c>
      <c r="J41" s="211"/>
      <c r="K41" s="35">
        <f t="shared" si="1"/>
        <v>76</v>
      </c>
      <c r="L41" s="38">
        <v>11</v>
      </c>
      <c r="M41" s="38">
        <v>10</v>
      </c>
      <c r="N41" s="38">
        <v>20</v>
      </c>
      <c r="O41" s="38">
        <v>17</v>
      </c>
      <c r="P41" s="38">
        <v>18</v>
      </c>
      <c r="R41" s="37"/>
      <c r="S41" s="8"/>
    </row>
    <row r="42" spans="2:19" ht="17.25" customHeight="1" x14ac:dyDescent="0.25">
      <c r="B42" s="8"/>
      <c r="C42" s="8"/>
      <c r="D42" s="8"/>
      <c r="E42" s="30"/>
      <c r="F42" s="30"/>
      <c r="H42" s="5"/>
      <c r="I42" s="211" t="s">
        <v>17</v>
      </c>
      <c r="J42" s="211"/>
      <c r="K42" s="35">
        <f t="shared" si="1"/>
        <v>68</v>
      </c>
      <c r="L42" s="38">
        <v>13</v>
      </c>
      <c r="M42" s="38">
        <v>17</v>
      </c>
      <c r="N42" s="38">
        <v>7</v>
      </c>
      <c r="O42" s="38">
        <v>21</v>
      </c>
      <c r="P42" s="38">
        <v>10</v>
      </c>
      <c r="R42" s="37"/>
      <c r="S42" s="8"/>
    </row>
    <row r="43" spans="2:19" ht="17.25" customHeight="1" x14ac:dyDescent="0.25">
      <c r="B43" s="8"/>
      <c r="C43" s="8"/>
      <c r="D43" s="8"/>
      <c r="E43" s="30"/>
      <c r="F43" s="30"/>
      <c r="H43" s="5"/>
      <c r="I43" s="211" t="s">
        <v>23</v>
      </c>
      <c r="J43" s="211"/>
      <c r="K43" s="35">
        <f t="shared" si="1"/>
        <v>68</v>
      </c>
      <c r="L43" s="38">
        <v>13</v>
      </c>
      <c r="M43" s="38">
        <v>13</v>
      </c>
      <c r="N43" s="38">
        <v>21</v>
      </c>
      <c r="O43" s="38">
        <v>11</v>
      </c>
      <c r="P43" s="38">
        <v>10</v>
      </c>
      <c r="R43" s="37"/>
      <c r="S43" s="8"/>
    </row>
    <row r="44" spans="2:19" ht="17.25" customHeight="1" x14ac:dyDescent="0.25">
      <c r="B44" s="8"/>
      <c r="C44" s="8"/>
      <c r="D44" s="8"/>
      <c r="E44" s="30"/>
      <c r="F44" s="30"/>
      <c r="G44" s="30"/>
      <c r="H44" s="30"/>
      <c r="I44" s="211" t="s">
        <v>27</v>
      </c>
      <c r="J44" s="211"/>
      <c r="K44" s="35">
        <f t="shared" si="1"/>
        <v>65</v>
      </c>
      <c r="L44" s="38">
        <v>15</v>
      </c>
      <c r="M44" s="38">
        <v>10</v>
      </c>
      <c r="N44" s="38">
        <v>12</v>
      </c>
      <c r="O44" s="38">
        <v>16</v>
      </c>
      <c r="P44" s="38">
        <v>12</v>
      </c>
      <c r="R44" s="37"/>
      <c r="S44" s="8"/>
    </row>
    <row r="45" spans="2:19" ht="17.25" customHeight="1" x14ac:dyDescent="0.25">
      <c r="B45" s="8"/>
      <c r="C45" s="8"/>
      <c r="D45" s="8"/>
      <c r="E45" s="30"/>
      <c r="F45" s="30"/>
      <c r="G45" s="30"/>
      <c r="H45" s="30"/>
      <c r="I45" s="211" t="s">
        <v>56</v>
      </c>
      <c r="J45" s="211"/>
      <c r="K45" s="35">
        <f t="shared" si="1"/>
        <v>63</v>
      </c>
      <c r="L45" s="38">
        <v>8</v>
      </c>
      <c r="M45" s="38">
        <v>14</v>
      </c>
      <c r="N45" s="38">
        <v>12</v>
      </c>
      <c r="O45" s="38">
        <v>17</v>
      </c>
      <c r="P45" s="38">
        <v>12</v>
      </c>
      <c r="R45" s="37"/>
      <c r="S45" s="8"/>
    </row>
    <row r="46" spans="2:19" ht="17.25" customHeight="1" x14ac:dyDescent="0.25">
      <c r="B46" s="8"/>
      <c r="C46" s="8"/>
      <c r="D46" s="8"/>
      <c r="E46" s="30"/>
      <c r="F46" s="30"/>
      <c r="G46" s="30"/>
      <c r="H46" s="30"/>
      <c r="I46" s="211" t="s">
        <v>25</v>
      </c>
      <c r="J46" s="211"/>
      <c r="K46" s="35">
        <f t="shared" si="1"/>
        <v>62</v>
      </c>
      <c r="L46" s="38">
        <v>8</v>
      </c>
      <c r="M46" s="38">
        <v>13</v>
      </c>
      <c r="N46" s="38">
        <v>22</v>
      </c>
      <c r="O46" s="38">
        <v>12</v>
      </c>
      <c r="P46" s="38">
        <v>7</v>
      </c>
      <c r="R46" s="37"/>
      <c r="S46" s="8"/>
    </row>
    <row r="47" spans="2:19" ht="17.25" customHeight="1" x14ac:dyDescent="0.25">
      <c r="B47" s="8"/>
      <c r="C47" s="8"/>
      <c r="D47" s="8"/>
      <c r="E47" s="30"/>
      <c r="F47" s="30"/>
      <c r="G47" s="30"/>
      <c r="H47" s="30"/>
      <c r="I47" s="211" t="s">
        <v>26</v>
      </c>
      <c r="J47" s="211"/>
      <c r="K47" s="35">
        <f t="shared" si="1"/>
        <v>52</v>
      </c>
      <c r="L47" s="38">
        <v>8</v>
      </c>
      <c r="M47" s="38">
        <v>13</v>
      </c>
      <c r="N47" s="38">
        <v>11</v>
      </c>
      <c r="O47" s="38">
        <v>11</v>
      </c>
      <c r="P47" s="38">
        <v>9</v>
      </c>
      <c r="R47" s="37"/>
      <c r="S47" s="8"/>
    </row>
    <row r="48" spans="2:19" ht="17.25" customHeight="1" x14ac:dyDescent="0.25">
      <c r="B48" s="8"/>
      <c r="C48" s="8"/>
      <c r="D48" s="8"/>
      <c r="E48" s="30"/>
      <c r="F48" s="30"/>
      <c r="G48" s="30"/>
      <c r="H48" s="30"/>
      <c r="I48" s="211" t="s">
        <v>34</v>
      </c>
      <c r="J48" s="211"/>
      <c r="K48" s="35">
        <f t="shared" si="1"/>
        <v>51</v>
      </c>
      <c r="L48" s="38">
        <v>6</v>
      </c>
      <c r="M48" s="38">
        <v>17</v>
      </c>
      <c r="N48" s="38">
        <v>12</v>
      </c>
      <c r="O48" s="38">
        <v>10</v>
      </c>
      <c r="P48" s="38">
        <v>6</v>
      </c>
      <c r="R48" s="37"/>
      <c r="S48" s="8"/>
    </row>
    <row r="49" spans="2:19" ht="17.25" customHeight="1" x14ac:dyDescent="0.25">
      <c r="B49" s="8"/>
      <c r="C49" s="8"/>
      <c r="D49" s="8"/>
      <c r="E49" s="30"/>
      <c r="F49" s="30"/>
      <c r="G49" s="30"/>
      <c r="H49" s="30"/>
      <c r="I49" s="211" t="s">
        <v>33</v>
      </c>
      <c r="J49" s="211"/>
      <c r="K49" s="35">
        <f t="shared" si="1"/>
        <v>43</v>
      </c>
      <c r="L49" s="38">
        <v>9</v>
      </c>
      <c r="M49" s="38">
        <v>7</v>
      </c>
      <c r="N49" s="38">
        <v>14</v>
      </c>
      <c r="O49" s="38">
        <v>9</v>
      </c>
      <c r="P49" s="38">
        <v>4</v>
      </c>
      <c r="R49" s="37"/>
      <c r="S49" s="8"/>
    </row>
    <row r="50" spans="2:19" ht="17.25" customHeight="1" x14ac:dyDescent="0.25">
      <c r="B50" s="8"/>
      <c r="C50" s="8"/>
      <c r="D50" s="8"/>
      <c r="E50" s="30"/>
      <c r="F50" s="30"/>
      <c r="G50" s="30"/>
      <c r="H50" s="30"/>
      <c r="I50" s="211" t="s">
        <v>21</v>
      </c>
      <c r="J50" s="211"/>
      <c r="K50" s="35">
        <f t="shared" si="1"/>
        <v>40</v>
      </c>
      <c r="L50" s="38">
        <v>8</v>
      </c>
      <c r="M50" s="38">
        <v>14</v>
      </c>
      <c r="N50" s="38">
        <v>1</v>
      </c>
      <c r="O50" s="38">
        <v>10</v>
      </c>
      <c r="P50" s="38">
        <v>7</v>
      </c>
      <c r="R50" s="37"/>
      <c r="S50" s="8"/>
    </row>
    <row r="51" spans="2:19" ht="17.25" customHeight="1" x14ac:dyDescent="0.25">
      <c r="B51" s="8"/>
      <c r="C51" s="8"/>
      <c r="D51" s="8"/>
      <c r="E51" s="30"/>
      <c r="F51" s="30"/>
      <c r="G51" s="30"/>
      <c r="H51" s="30"/>
      <c r="I51" s="211" t="s">
        <v>18</v>
      </c>
      <c r="J51" s="211"/>
      <c r="K51" s="35">
        <f t="shared" si="1"/>
        <v>37</v>
      </c>
      <c r="L51" s="38">
        <v>2</v>
      </c>
      <c r="M51" s="38">
        <v>5</v>
      </c>
      <c r="N51" s="38">
        <v>14</v>
      </c>
      <c r="O51" s="38">
        <v>14</v>
      </c>
      <c r="P51" s="38">
        <v>2</v>
      </c>
      <c r="R51" s="37"/>
      <c r="S51" s="8"/>
    </row>
    <row r="52" spans="2:19" ht="17.25" customHeight="1" x14ac:dyDescent="0.25">
      <c r="B52" s="8"/>
      <c r="C52" s="8"/>
      <c r="D52" s="8"/>
      <c r="E52" s="30"/>
      <c r="F52" s="30"/>
      <c r="G52" s="30"/>
      <c r="H52" s="30"/>
      <c r="I52" s="211" t="s">
        <v>22</v>
      </c>
      <c r="J52" s="211"/>
      <c r="K52" s="35">
        <f t="shared" si="1"/>
        <v>37</v>
      </c>
      <c r="L52" s="38">
        <v>4</v>
      </c>
      <c r="M52" s="38">
        <v>1</v>
      </c>
      <c r="N52" s="38">
        <v>17</v>
      </c>
      <c r="O52" s="38">
        <v>9</v>
      </c>
      <c r="P52" s="38">
        <v>6</v>
      </c>
      <c r="R52" s="37"/>
      <c r="S52" s="8"/>
    </row>
    <row r="53" spans="2:19" ht="17.25" customHeight="1" x14ac:dyDescent="0.25">
      <c r="B53" s="8"/>
      <c r="C53" s="8"/>
      <c r="D53" s="8"/>
      <c r="E53" s="30"/>
      <c r="F53" s="30"/>
      <c r="G53" s="30"/>
      <c r="H53" s="30"/>
      <c r="I53" s="211" t="s">
        <v>20</v>
      </c>
      <c r="J53" s="211"/>
      <c r="K53" s="35">
        <f t="shared" si="1"/>
        <v>35</v>
      </c>
      <c r="L53" s="38">
        <v>6</v>
      </c>
      <c r="M53" s="38">
        <v>10</v>
      </c>
      <c r="N53" s="38">
        <v>6</v>
      </c>
      <c r="O53" s="38">
        <v>7</v>
      </c>
      <c r="P53" s="38">
        <v>6</v>
      </c>
      <c r="R53" s="37"/>
      <c r="S53" s="8"/>
    </row>
    <row r="54" spans="2:19" ht="17.25" customHeight="1" x14ac:dyDescent="0.25">
      <c r="B54" s="8"/>
      <c r="C54" s="8"/>
      <c r="D54" s="8"/>
      <c r="E54" s="30"/>
      <c r="F54" s="30"/>
      <c r="G54" s="30"/>
      <c r="H54" s="30"/>
      <c r="I54" s="211" t="s">
        <v>35</v>
      </c>
      <c r="J54" s="211"/>
      <c r="K54" s="35">
        <f t="shared" si="1"/>
        <v>35</v>
      </c>
      <c r="L54" s="38">
        <v>3</v>
      </c>
      <c r="M54" s="38">
        <v>3</v>
      </c>
      <c r="N54" s="38">
        <v>17</v>
      </c>
      <c r="O54" s="38">
        <v>8</v>
      </c>
      <c r="P54" s="38">
        <v>4</v>
      </c>
      <c r="R54" s="37"/>
      <c r="S54" s="8"/>
    </row>
    <row r="55" spans="2:19" ht="17.25" customHeight="1" x14ac:dyDescent="0.25">
      <c r="B55" s="8"/>
      <c r="C55" s="8"/>
      <c r="D55" s="8"/>
      <c r="E55" s="30"/>
      <c r="F55" s="30"/>
      <c r="G55" s="30"/>
      <c r="H55" s="30"/>
      <c r="I55" s="211" t="s">
        <v>37</v>
      </c>
      <c r="J55" s="211"/>
      <c r="K55" s="35">
        <f t="shared" si="1"/>
        <v>32</v>
      </c>
      <c r="L55" s="38">
        <v>1</v>
      </c>
      <c r="M55" s="38">
        <v>9</v>
      </c>
      <c r="N55" s="38">
        <v>4</v>
      </c>
      <c r="O55" s="38">
        <v>10</v>
      </c>
      <c r="P55" s="38">
        <v>8</v>
      </c>
      <c r="R55" s="37"/>
      <c r="S55" s="8"/>
    </row>
    <row r="56" spans="2:19" ht="17.25" customHeight="1" x14ac:dyDescent="0.25">
      <c r="B56" s="8"/>
      <c r="C56" s="8"/>
      <c r="D56" s="8"/>
      <c r="E56" s="30"/>
      <c r="F56" s="30"/>
      <c r="G56" s="30"/>
      <c r="H56" s="30"/>
      <c r="I56" s="211" t="s">
        <v>30</v>
      </c>
      <c r="J56" s="211"/>
      <c r="K56" s="35">
        <f t="shared" si="1"/>
        <v>31</v>
      </c>
      <c r="L56" s="38">
        <v>4</v>
      </c>
      <c r="M56" s="38">
        <v>13</v>
      </c>
      <c r="N56" s="38">
        <v>8</v>
      </c>
      <c r="O56" s="38">
        <v>3</v>
      </c>
      <c r="P56" s="38">
        <v>3</v>
      </c>
      <c r="R56" s="37"/>
      <c r="S56" s="8"/>
    </row>
    <row r="57" spans="2:19" ht="17.25" customHeight="1" x14ac:dyDescent="0.25">
      <c r="B57" s="8"/>
      <c r="C57" s="8"/>
      <c r="D57" s="8"/>
      <c r="E57" s="30"/>
      <c r="F57" s="30"/>
      <c r="G57" s="30"/>
      <c r="H57" s="30"/>
      <c r="I57" s="211" t="s">
        <v>36</v>
      </c>
      <c r="J57" s="211"/>
      <c r="K57" s="35">
        <f t="shared" si="1"/>
        <v>22</v>
      </c>
      <c r="L57" s="38">
        <v>5</v>
      </c>
      <c r="M57" s="38">
        <v>6</v>
      </c>
      <c r="N57" s="38">
        <v>4</v>
      </c>
      <c r="O57" s="38">
        <v>4</v>
      </c>
      <c r="P57" s="38">
        <v>3</v>
      </c>
      <c r="R57" s="37"/>
      <c r="S57" s="8"/>
    </row>
    <row r="58" spans="2:19" ht="17.25" customHeight="1" x14ac:dyDescent="0.25">
      <c r="B58" s="8"/>
      <c r="E58" s="1"/>
      <c r="F58" s="1"/>
      <c r="G58" s="1"/>
      <c r="I58" s="211" t="s">
        <v>29</v>
      </c>
      <c r="J58" s="211"/>
      <c r="K58" s="35">
        <f t="shared" si="1"/>
        <v>21</v>
      </c>
      <c r="L58" s="38">
        <v>1</v>
      </c>
      <c r="M58" s="38">
        <v>2</v>
      </c>
      <c r="N58" s="38">
        <v>6</v>
      </c>
      <c r="O58" s="38">
        <v>10</v>
      </c>
      <c r="P58" s="38">
        <v>2</v>
      </c>
      <c r="R58" s="37"/>
      <c r="S58" s="8"/>
    </row>
    <row r="59" spans="2:19" ht="17.25" customHeight="1" x14ac:dyDescent="0.25">
      <c r="B59" s="8"/>
      <c r="C59" s="39"/>
      <c r="D59" s="39"/>
      <c r="E59" s="39"/>
      <c r="F59" s="39"/>
      <c r="G59" s="39"/>
      <c r="H59" s="39"/>
      <c r="I59" s="211" t="s">
        <v>57</v>
      </c>
      <c r="J59" s="211"/>
      <c r="K59" s="35">
        <f t="shared" si="1"/>
        <v>19</v>
      </c>
      <c r="L59" s="38">
        <v>6</v>
      </c>
      <c r="M59" s="38">
        <v>2</v>
      </c>
      <c r="N59" s="38">
        <v>4</v>
      </c>
      <c r="O59" s="38">
        <v>4</v>
      </c>
      <c r="P59" s="38">
        <v>3</v>
      </c>
      <c r="R59" s="37"/>
      <c r="S59" s="8"/>
    </row>
    <row r="60" spans="2:19" ht="17.25" customHeight="1" x14ac:dyDescent="0.25">
      <c r="B60" s="8"/>
      <c r="C60" s="39"/>
      <c r="D60" s="39"/>
      <c r="E60" s="39"/>
      <c r="F60" s="39"/>
      <c r="G60" s="39"/>
      <c r="H60" s="39"/>
      <c r="I60" s="211" t="s">
        <v>24</v>
      </c>
      <c r="J60" s="211"/>
      <c r="K60" s="35">
        <f t="shared" si="1"/>
        <v>18</v>
      </c>
      <c r="L60" s="38">
        <v>4</v>
      </c>
      <c r="M60" s="38">
        <v>3</v>
      </c>
      <c r="N60" s="38">
        <v>2</v>
      </c>
      <c r="O60" s="38">
        <v>3</v>
      </c>
      <c r="P60" s="38">
        <v>6</v>
      </c>
      <c r="R60" s="40"/>
      <c r="S60" s="41"/>
    </row>
    <row r="61" spans="2:19" ht="17.25" customHeight="1" x14ac:dyDescent="0.25">
      <c r="B61" s="8"/>
      <c r="C61" s="8"/>
      <c r="D61" s="8"/>
      <c r="E61" s="8"/>
      <c r="F61" s="8"/>
      <c r="G61" s="8"/>
      <c r="H61" s="8"/>
      <c r="I61" s="211" t="s">
        <v>16</v>
      </c>
      <c r="J61" s="211"/>
      <c r="K61" s="35">
        <f t="shared" si="1"/>
        <v>17</v>
      </c>
      <c r="L61" s="38">
        <v>5</v>
      </c>
      <c r="M61" s="38">
        <v>3</v>
      </c>
      <c r="N61" s="38">
        <v>3</v>
      </c>
      <c r="O61" s="38">
        <v>5</v>
      </c>
      <c r="P61" s="38">
        <v>1</v>
      </c>
      <c r="R61" s="37"/>
      <c r="S61" s="8"/>
    </row>
    <row r="62" spans="2:19" ht="17.25" customHeight="1" x14ac:dyDescent="0.25">
      <c r="E62" s="8"/>
      <c r="F62" s="8"/>
      <c r="G62" s="8"/>
      <c r="H62" s="8"/>
      <c r="I62" s="211" t="s">
        <v>32</v>
      </c>
      <c r="J62" s="211"/>
      <c r="K62" s="35">
        <f t="shared" si="1"/>
        <v>16</v>
      </c>
      <c r="L62" s="38">
        <v>3</v>
      </c>
      <c r="M62" s="38">
        <v>8</v>
      </c>
      <c r="N62" s="38">
        <v>3</v>
      </c>
      <c r="O62" s="38">
        <v>2</v>
      </c>
      <c r="P62" s="38">
        <v>0</v>
      </c>
      <c r="R62" s="37"/>
      <c r="S62" s="8"/>
    </row>
    <row r="63" spans="2:19" ht="17.25" customHeight="1" x14ac:dyDescent="0.25">
      <c r="E63" s="1"/>
      <c r="F63" s="8"/>
      <c r="G63" s="8"/>
      <c r="H63" s="8"/>
      <c r="I63" s="211" t="s">
        <v>38</v>
      </c>
      <c r="J63" s="211"/>
      <c r="K63" s="35">
        <f t="shared" si="1"/>
        <v>14</v>
      </c>
      <c r="L63" s="38">
        <v>4</v>
      </c>
      <c r="M63" s="38">
        <v>1</v>
      </c>
      <c r="N63" s="38">
        <v>6</v>
      </c>
      <c r="O63" s="38">
        <v>2</v>
      </c>
      <c r="P63" s="38">
        <v>1</v>
      </c>
      <c r="R63" s="37"/>
      <c r="S63" s="8"/>
    </row>
    <row r="64" spans="2:19" ht="17.25" customHeight="1" thickBot="1" x14ac:dyDescent="0.3">
      <c r="E64" s="1"/>
      <c r="F64" s="8"/>
      <c r="G64" s="8"/>
      <c r="H64" s="8"/>
      <c r="I64" s="216" t="s">
        <v>31</v>
      </c>
      <c r="J64" s="216"/>
      <c r="K64" s="193">
        <f t="shared" si="1"/>
        <v>12</v>
      </c>
      <c r="L64" s="42">
        <v>0</v>
      </c>
      <c r="M64" s="42">
        <v>3</v>
      </c>
      <c r="N64" s="42">
        <v>4</v>
      </c>
      <c r="O64" s="42">
        <v>2</v>
      </c>
      <c r="P64" s="42">
        <v>3</v>
      </c>
      <c r="R64" s="37"/>
      <c r="S64" s="8"/>
    </row>
    <row r="65" spans="1:16" x14ac:dyDescent="0.25">
      <c r="E65" s="1"/>
      <c r="F65" s="8"/>
      <c r="G65" s="8"/>
      <c r="H65" s="8"/>
      <c r="I65" s="43" t="s">
        <v>1</v>
      </c>
      <c r="J65" s="43"/>
      <c r="K65" s="44">
        <f>SUM(K39:K64)</f>
        <v>1500</v>
      </c>
      <c r="L65" s="45">
        <f>SUM(L39:L64)</f>
        <v>247</v>
      </c>
      <c r="M65" s="45">
        <f t="shared" ref="M65:P65" si="2">SUM(M39:M64)</f>
        <v>304</v>
      </c>
      <c r="N65" s="45">
        <f t="shared" si="2"/>
        <v>404</v>
      </c>
      <c r="O65" s="45">
        <f t="shared" si="2"/>
        <v>330</v>
      </c>
      <c r="P65" s="45">
        <f t="shared" si="2"/>
        <v>215</v>
      </c>
    </row>
    <row r="66" spans="1:16" ht="15" customHeight="1" x14ac:dyDescent="0.15">
      <c r="E66" s="1"/>
      <c r="F66" s="8"/>
      <c r="G66" s="8"/>
      <c r="H66" s="8"/>
      <c r="I66" s="46" t="s">
        <v>50</v>
      </c>
      <c r="J66" s="9"/>
      <c r="K66" s="9"/>
      <c r="L66" s="9"/>
      <c r="M66" s="9"/>
    </row>
    <row r="67" spans="1:16" ht="15" customHeight="1" x14ac:dyDescent="0.15">
      <c r="E67" s="1"/>
      <c r="F67" s="8"/>
      <c r="G67" s="8"/>
      <c r="H67" s="8"/>
      <c r="I67" s="9"/>
      <c r="J67" s="9"/>
      <c r="K67" s="9"/>
      <c r="L67" s="9"/>
      <c r="M67" s="9"/>
    </row>
    <row r="68" spans="1:16" ht="22.5" customHeight="1" x14ac:dyDescent="0.2">
      <c r="A68" s="8"/>
      <c r="B68" s="47"/>
      <c r="C68" s="47"/>
      <c r="D68" s="47"/>
      <c r="E68" s="48"/>
      <c r="F68" s="8"/>
      <c r="G68" s="8"/>
      <c r="H68" s="8"/>
      <c r="I68" s="8"/>
      <c r="J68" s="8"/>
      <c r="K68" s="8"/>
      <c r="L68" s="8"/>
      <c r="M68" s="9"/>
      <c r="N68" s="9"/>
      <c r="O68" s="9"/>
      <c r="P68" s="8"/>
    </row>
    <row r="69" spans="1:16" x14ac:dyDescent="0.15">
      <c r="A69" s="8"/>
      <c r="B69" s="39"/>
      <c r="C69" s="39"/>
      <c r="D69" s="39"/>
      <c r="E69" s="39"/>
      <c r="F69" s="1"/>
      <c r="G69" s="1"/>
      <c r="H69" s="8"/>
      <c r="I69" s="8"/>
      <c r="J69" s="8"/>
      <c r="K69" s="8"/>
      <c r="L69" s="8"/>
      <c r="M69" s="8"/>
      <c r="N69" s="9"/>
      <c r="O69" s="9"/>
      <c r="P69" s="8"/>
    </row>
    <row r="70" spans="1:16" x14ac:dyDescent="0.15">
      <c r="A70" s="8"/>
      <c r="B70" s="39"/>
      <c r="C70" s="39"/>
      <c r="D70" s="39"/>
      <c r="E70" s="39"/>
      <c r="F70" s="8"/>
      <c r="G70" s="49"/>
      <c r="H70" s="50"/>
      <c r="I70" s="51"/>
      <c r="J70" s="52"/>
      <c r="K70" s="30"/>
      <c r="L70" s="52"/>
      <c r="M70" s="8"/>
      <c r="N70" s="9"/>
      <c r="O70" s="9"/>
      <c r="P70" s="8"/>
    </row>
    <row r="71" spans="1:16" ht="12" customHeight="1" x14ac:dyDescent="0.15">
      <c r="A71" s="8"/>
      <c r="B71" s="39"/>
      <c r="C71" s="39"/>
      <c r="D71" s="39"/>
      <c r="E71" s="39"/>
      <c r="F71" s="8"/>
      <c r="G71" s="49"/>
      <c r="H71" s="50"/>
      <c r="I71" s="51"/>
      <c r="J71" s="52"/>
      <c r="K71" s="30"/>
      <c r="L71" s="52"/>
      <c r="M71" s="8"/>
      <c r="N71" s="9"/>
      <c r="O71" s="9"/>
      <c r="P71" s="8"/>
    </row>
    <row r="72" spans="1:16" ht="22.5" customHeight="1" x14ac:dyDescent="0.25">
      <c r="A72" s="8"/>
      <c r="B72" s="195" t="s">
        <v>58</v>
      </c>
      <c r="C72" s="195"/>
      <c r="D72" s="10" t="s">
        <v>1</v>
      </c>
      <c r="E72" s="53" t="s">
        <v>10</v>
      </c>
      <c r="F72" s="8"/>
      <c r="G72" s="195" t="s">
        <v>59</v>
      </c>
      <c r="H72" s="195"/>
      <c r="I72" s="195"/>
      <c r="J72" s="54" t="s">
        <v>1</v>
      </c>
      <c r="K72" s="55" t="s">
        <v>10</v>
      </c>
      <c r="L72" s="8"/>
      <c r="M72" s="56" t="s">
        <v>60</v>
      </c>
      <c r="N72" s="11" t="s">
        <v>1</v>
      </c>
      <c r="O72" s="57" t="s">
        <v>10</v>
      </c>
      <c r="P72" s="8"/>
    </row>
    <row r="73" spans="1:16" ht="19.5" customHeight="1" x14ac:dyDescent="0.25">
      <c r="A73" s="8"/>
      <c r="B73" s="58" t="s">
        <v>61</v>
      </c>
      <c r="C73" s="58"/>
      <c r="D73" s="59">
        <v>50</v>
      </c>
      <c r="E73" s="60">
        <f t="shared" ref="E73:E85" si="3">D73/$D$86</f>
        <v>0.23255813953488372</v>
      </c>
      <c r="F73" s="8"/>
      <c r="G73" s="61" t="s">
        <v>62</v>
      </c>
      <c r="H73" s="62"/>
      <c r="I73" s="63"/>
      <c r="J73" s="64">
        <v>83</v>
      </c>
      <c r="K73" s="17">
        <f>J73/$J$85</f>
        <v>0.38604651162790699</v>
      </c>
      <c r="L73" s="8"/>
      <c r="M73" s="65" t="s">
        <v>63</v>
      </c>
      <c r="N73" s="66">
        <v>176</v>
      </c>
      <c r="O73" s="67">
        <f>N73/$N$75</f>
        <v>0.81860465116279069</v>
      </c>
      <c r="P73" s="8"/>
    </row>
    <row r="74" spans="1:16" ht="19.5" customHeight="1" thickBot="1" x14ac:dyDescent="0.3">
      <c r="A74" s="8"/>
      <c r="B74" s="13" t="s">
        <v>64</v>
      </c>
      <c r="C74" s="13"/>
      <c r="D74" s="68">
        <v>46</v>
      </c>
      <c r="E74" s="60">
        <f t="shared" si="3"/>
        <v>0.21395348837209302</v>
      </c>
      <c r="F74" s="8"/>
      <c r="G74" s="61" t="s">
        <v>65</v>
      </c>
      <c r="H74" s="62"/>
      <c r="I74" s="63"/>
      <c r="J74" s="64">
        <v>32</v>
      </c>
      <c r="K74" s="17">
        <f t="shared" ref="K74:K83" si="4">J74/$J$85</f>
        <v>0.14883720930232558</v>
      </c>
      <c r="L74" s="39"/>
      <c r="M74" s="69" t="s">
        <v>66</v>
      </c>
      <c r="N74" s="70">
        <v>39</v>
      </c>
      <c r="O74" s="21">
        <f>N74/N75</f>
        <v>0.18139534883720931</v>
      </c>
      <c r="P74" s="8"/>
    </row>
    <row r="75" spans="1:16" ht="19.5" customHeight="1" x14ac:dyDescent="0.25">
      <c r="A75" s="8"/>
      <c r="B75" s="13" t="s">
        <v>67</v>
      </c>
      <c r="C75" s="13"/>
      <c r="D75" s="68">
        <v>8</v>
      </c>
      <c r="E75" s="60">
        <f t="shared" si="3"/>
        <v>3.7209302325581395E-2</v>
      </c>
      <c r="F75" s="8"/>
      <c r="G75" s="61" t="s">
        <v>68</v>
      </c>
      <c r="H75" s="62"/>
      <c r="I75" s="63"/>
      <c r="J75" s="64">
        <v>34</v>
      </c>
      <c r="K75" s="17">
        <f t="shared" si="4"/>
        <v>0.15813953488372093</v>
      </c>
      <c r="L75" s="39"/>
      <c r="M75" s="71" t="s">
        <v>1</v>
      </c>
      <c r="N75" s="72">
        <f>SUM(N73:N74)</f>
        <v>215</v>
      </c>
      <c r="O75" s="73">
        <f>SUM(O73:O74)</f>
        <v>1</v>
      </c>
      <c r="P75" s="8"/>
    </row>
    <row r="76" spans="1:16" ht="19.5" customHeight="1" x14ac:dyDescent="0.25">
      <c r="B76" s="13" t="s">
        <v>69</v>
      </c>
      <c r="C76" s="13"/>
      <c r="D76" s="68">
        <v>7</v>
      </c>
      <c r="E76" s="60">
        <f t="shared" si="3"/>
        <v>3.255813953488372E-2</v>
      </c>
      <c r="F76" s="8"/>
      <c r="G76" s="61" t="s">
        <v>70</v>
      </c>
      <c r="H76" s="62"/>
      <c r="I76" s="63"/>
      <c r="J76" s="64">
        <v>9</v>
      </c>
      <c r="K76" s="17">
        <f t="shared" si="4"/>
        <v>4.1860465116279069E-2</v>
      </c>
      <c r="L76" s="208"/>
      <c r="M76" s="208"/>
      <c r="P76" s="8"/>
    </row>
    <row r="77" spans="1:16" ht="19.5" customHeight="1" x14ac:dyDescent="0.25">
      <c r="A77" s="8"/>
      <c r="B77" s="74" t="s">
        <v>71</v>
      </c>
      <c r="C77" s="74"/>
      <c r="D77" s="68">
        <v>1</v>
      </c>
      <c r="E77" s="60">
        <f t="shared" si="3"/>
        <v>4.6511627906976744E-3</v>
      </c>
      <c r="F77" s="8"/>
      <c r="G77" s="61" t="s">
        <v>72</v>
      </c>
      <c r="H77" s="62"/>
      <c r="I77" s="63"/>
      <c r="J77" s="64">
        <v>6</v>
      </c>
      <c r="K77" s="17">
        <f t="shared" si="4"/>
        <v>2.7906976744186046E-2</v>
      </c>
      <c r="L77" s="75"/>
      <c r="M77" s="75"/>
      <c r="P77" s="8"/>
    </row>
    <row r="78" spans="1:16" ht="19.5" customHeight="1" x14ac:dyDescent="0.25">
      <c r="B78" s="13" t="s">
        <v>73</v>
      </c>
      <c r="C78" s="13"/>
      <c r="D78" s="68">
        <v>2</v>
      </c>
      <c r="E78" s="60">
        <f t="shared" si="3"/>
        <v>9.3023255813953487E-3</v>
      </c>
      <c r="F78" s="8"/>
      <c r="G78" s="61" t="s">
        <v>74</v>
      </c>
      <c r="H78" s="62"/>
      <c r="I78" s="63"/>
      <c r="J78" s="64">
        <v>24</v>
      </c>
      <c r="K78" s="17">
        <f t="shared" si="4"/>
        <v>0.11162790697674418</v>
      </c>
      <c r="L78" s="76"/>
      <c r="M78" s="52"/>
      <c r="P78" s="8"/>
    </row>
    <row r="79" spans="1:16" ht="19.5" customHeight="1" x14ac:dyDescent="0.25">
      <c r="B79" s="13" t="s">
        <v>75</v>
      </c>
      <c r="C79" s="13"/>
      <c r="D79" s="68">
        <v>3</v>
      </c>
      <c r="E79" s="60">
        <f t="shared" si="3"/>
        <v>1.3953488372093023E-2</v>
      </c>
      <c r="F79" s="8"/>
      <c r="G79" s="61" t="s">
        <v>76</v>
      </c>
      <c r="H79" s="62"/>
      <c r="I79" s="63"/>
      <c r="J79" s="64">
        <v>0</v>
      </c>
      <c r="K79" s="17">
        <f t="shared" si="4"/>
        <v>0</v>
      </c>
      <c r="L79" s="76"/>
      <c r="M79" s="52"/>
      <c r="P79" s="8"/>
    </row>
    <row r="80" spans="1:16" ht="19.5" customHeight="1" x14ac:dyDescent="0.25">
      <c r="B80" s="13" t="s">
        <v>77</v>
      </c>
      <c r="C80" s="13"/>
      <c r="D80" s="68">
        <v>0</v>
      </c>
      <c r="E80" s="60">
        <f t="shared" si="3"/>
        <v>0</v>
      </c>
      <c r="F80" s="8"/>
      <c r="G80" s="61" t="s">
        <v>78</v>
      </c>
      <c r="H80" s="62"/>
      <c r="I80" s="63"/>
      <c r="J80" s="64">
        <v>2</v>
      </c>
      <c r="K80" s="17">
        <f t="shared" si="4"/>
        <v>9.3023255813953487E-3</v>
      </c>
      <c r="L80" s="76"/>
      <c r="M80" s="52"/>
      <c r="P80" s="8"/>
    </row>
    <row r="81" spans="2:16" ht="19.5" customHeight="1" x14ac:dyDescent="0.25">
      <c r="B81" s="13" t="s">
        <v>79</v>
      </c>
      <c r="C81" s="13"/>
      <c r="D81" s="68">
        <v>2</v>
      </c>
      <c r="E81" s="60">
        <f t="shared" si="3"/>
        <v>9.3023255813953487E-3</v>
      </c>
      <c r="F81" s="8"/>
      <c r="G81" s="61" t="s">
        <v>80</v>
      </c>
      <c r="H81" s="62"/>
      <c r="I81" s="63"/>
      <c r="J81" s="64">
        <v>0</v>
      </c>
      <c r="K81" s="17">
        <f t="shared" si="4"/>
        <v>0</v>
      </c>
      <c r="L81" s="76"/>
      <c r="M81" s="52"/>
      <c r="P81" s="8"/>
    </row>
    <row r="82" spans="2:16" ht="19.5" customHeight="1" x14ac:dyDescent="0.25">
      <c r="B82" s="13" t="s">
        <v>81</v>
      </c>
      <c r="C82" s="13"/>
      <c r="D82" s="68">
        <v>37</v>
      </c>
      <c r="E82" s="60">
        <f t="shared" si="3"/>
        <v>0.17209302325581396</v>
      </c>
      <c r="F82" s="8"/>
      <c r="G82" s="61" t="s">
        <v>82</v>
      </c>
      <c r="H82" s="62"/>
      <c r="I82" s="63"/>
      <c r="J82" s="64">
        <v>3</v>
      </c>
      <c r="K82" s="17">
        <f t="shared" si="4"/>
        <v>1.3953488372093023E-2</v>
      </c>
      <c r="L82" s="76"/>
      <c r="M82" s="52"/>
      <c r="P82" s="8"/>
    </row>
    <row r="83" spans="2:16" ht="19.5" customHeight="1" x14ac:dyDescent="0.25">
      <c r="B83" s="13" t="s">
        <v>83</v>
      </c>
      <c r="C83" s="13"/>
      <c r="D83" s="68">
        <v>22</v>
      </c>
      <c r="E83" s="60">
        <f t="shared" si="3"/>
        <v>0.10232558139534884</v>
      </c>
      <c r="F83" s="8"/>
      <c r="G83" s="61" t="s">
        <v>84</v>
      </c>
      <c r="H83" s="62"/>
      <c r="I83" s="63"/>
      <c r="J83" s="64">
        <v>18</v>
      </c>
      <c r="K83" s="17">
        <f t="shared" si="4"/>
        <v>8.3720930232558138E-2</v>
      </c>
      <c r="L83" s="76"/>
      <c r="M83" s="52"/>
      <c r="P83" s="8"/>
    </row>
    <row r="84" spans="2:16" ht="19.5" customHeight="1" thickBot="1" x14ac:dyDescent="0.3">
      <c r="B84" s="13" t="s">
        <v>12</v>
      </c>
      <c r="C84" s="13"/>
      <c r="D84" s="68">
        <v>32</v>
      </c>
      <c r="E84" s="60">
        <f t="shared" si="3"/>
        <v>0.14883720930232558</v>
      </c>
      <c r="F84" s="77"/>
      <c r="G84" s="78" t="s">
        <v>85</v>
      </c>
      <c r="H84" s="79"/>
      <c r="I84" s="80"/>
      <c r="J84" s="81">
        <v>4</v>
      </c>
      <c r="K84" s="21">
        <f>J84/$J$85</f>
        <v>1.8604651162790697E-2</v>
      </c>
      <c r="P84" s="8"/>
    </row>
    <row r="85" spans="2:16" ht="19.5" customHeight="1" thickBot="1" x14ac:dyDescent="0.3">
      <c r="B85" s="69" t="s">
        <v>85</v>
      </c>
      <c r="C85" s="69"/>
      <c r="D85" s="82">
        <v>5</v>
      </c>
      <c r="E85" s="83">
        <f t="shared" si="3"/>
        <v>2.3255813953488372E-2</v>
      </c>
      <c r="F85" s="84"/>
      <c r="G85" s="202" t="s">
        <v>1</v>
      </c>
      <c r="H85" s="202"/>
      <c r="I85" s="202"/>
      <c r="J85" s="85">
        <f>SUM(J73:J84)</f>
        <v>215</v>
      </c>
      <c r="K85" s="73">
        <f>SUM(K73:K84)</f>
        <v>1</v>
      </c>
      <c r="P85" s="8"/>
    </row>
    <row r="86" spans="2:16" ht="19.5" customHeight="1" x14ac:dyDescent="0.25">
      <c r="B86" s="196" t="s">
        <v>1</v>
      </c>
      <c r="C86" s="196"/>
      <c r="D86" s="18">
        <f>SUM(D73:D85)</f>
        <v>215</v>
      </c>
      <c r="E86" s="86">
        <f>SUM(E73:E85)</f>
        <v>1</v>
      </c>
      <c r="F86" s="84"/>
      <c r="P86" s="8"/>
    </row>
    <row r="87" spans="2:16" x14ac:dyDescent="0.25">
      <c r="F87" s="84"/>
      <c r="P87" s="8"/>
    </row>
    <row r="88" spans="2:16" x14ac:dyDescent="0.25">
      <c r="B88" s="87"/>
      <c r="C88" s="88"/>
      <c r="D88" s="88"/>
      <c r="E88" s="88"/>
      <c r="F88" s="8"/>
      <c r="G88" s="89"/>
      <c r="P88" s="8"/>
    </row>
    <row r="89" spans="2:16" x14ac:dyDescent="0.25">
      <c r="B89" s="87"/>
      <c r="C89" s="88"/>
      <c r="D89" s="88"/>
      <c r="E89" s="88"/>
      <c r="F89" s="8"/>
      <c r="G89" s="89"/>
      <c r="P89" s="8"/>
    </row>
    <row r="90" spans="2:16" ht="27.75" customHeight="1" x14ac:dyDescent="0.25">
      <c r="B90" s="8"/>
      <c r="C90" s="8"/>
      <c r="D90" s="8"/>
      <c r="E90" s="30"/>
      <c r="F90" s="30"/>
      <c r="G90" s="30"/>
      <c r="H90" s="8"/>
      <c r="I90" s="8"/>
      <c r="J90" s="8"/>
      <c r="K90" s="8"/>
      <c r="L90" s="8"/>
      <c r="M90" s="8"/>
      <c r="N90" s="8"/>
      <c r="O90" s="8"/>
      <c r="P90" s="8"/>
    </row>
    <row r="91" spans="2:16" ht="27" customHeight="1" x14ac:dyDescent="0.25">
      <c r="B91" s="194"/>
      <c r="C91" s="194"/>
      <c r="D91" s="194"/>
      <c r="E91" s="90"/>
      <c r="F91" s="90"/>
      <c r="G91" s="90"/>
      <c r="H91" s="39"/>
      <c r="I91" s="8"/>
      <c r="J91" s="8"/>
      <c r="K91" s="194"/>
      <c r="L91" s="194"/>
      <c r="M91" s="194"/>
      <c r="N91" s="194"/>
      <c r="O91" s="194"/>
      <c r="P91" s="8"/>
    </row>
    <row r="92" spans="2:16" ht="21.75" customHeight="1" x14ac:dyDescent="0.25">
      <c r="B92" s="194"/>
      <c r="C92" s="194"/>
      <c r="D92" s="194"/>
      <c r="E92" s="90"/>
      <c r="F92" s="90"/>
      <c r="G92" s="90"/>
      <c r="H92" s="39"/>
      <c r="I92" s="8"/>
      <c r="J92" s="8"/>
      <c r="K92" s="194"/>
      <c r="L92" s="194"/>
      <c r="M92" s="194"/>
      <c r="N92" s="194"/>
      <c r="O92" s="194"/>
      <c r="P92" s="8"/>
    </row>
    <row r="93" spans="2:16" ht="23.25" customHeight="1" x14ac:dyDescent="0.25">
      <c r="B93" s="91" t="s">
        <v>86</v>
      </c>
      <c r="C93" s="92" t="s">
        <v>1</v>
      </c>
      <c r="D93" s="93" t="s">
        <v>10</v>
      </c>
      <c r="E93" s="30"/>
      <c r="F93" s="1"/>
      <c r="G93" s="94" t="s">
        <v>87</v>
      </c>
      <c r="H93" s="94"/>
      <c r="I93" s="8"/>
      <c r="J93" s="8"/>
      <c r="K93" s="197" t="s">
        <v>88</v>
      </c>
      <c r="L93" s="197"/>
      <c r="M93" s="95" t="s">
        <v>1</v>
      </c>
      <c r="N93" s="96" t="s">
        <v>10</v>
      </c>
      <c r="O93" s="97"/>
      <c r="P93" s="8"/>
    </row>
    <row r="94" spans="2:16" ht="19.5" customHeight="1" x14ac:dyDescent="0.25">
      <c r="B94" s="98" t="s">
        <v>89</v>
      </c>
      <c r="C94" s="99">
        <v>0</v>
      </c>
      <c r="D94" s="100">
        <f t="shared" ref="D94:D100" si="5">C94/$C$101</f>
        <v>0</v>
      </c>
      <c r="E94" s="30"/>
      <c r="F94" s="1"/>
      <c r="G94" s="101">
        <f>SUM(D94:D97)</f>
        <v>3.255813953488372E-2</v>
      </c>
      <c r="H94" s="8"/>
      <c r="I94" s="8"/>
      <c r="J94" s="8"/>
      <c r="K94" s="102" t="s">
        <v>14</v>
      </c>
      <c r="L94" s="103"/>
      <c r="M94" s="104">
        <v>209</v>
      </c>
      <c r="N94" s="105">
        <f>M94/$M$96</f>
        <v>0.97209302325581393</v>
      </c>
      <c r="O94" s="106"/>
      <c r="P94" s="8"/>
    </row>
    <row r="95" spans="2:16" ht="19.5" customHeight="1" thickBot="1" x14ac:dyDescent="0.3">
      <c r="B95" s="98" t="s">
        <v>90</v>
      </c>
      <c r="C95" s="99">
        <v>0</v>
      </c>
      <c r="D95" s="100">
        <f t="shared" si="5"/>
        <v>0</v>
      </c>
      <c r="E95" s="30"/>
      <c r="F95" s="1"/>
      <c r="H95" s="8"/>
      <c r="I95" s="8"/>
      <c r="J95" s="8"/>
      <c r="K95" s="107" t="s">
        <v>15</v>
      </c>
      <c r="L95" s="108"/>
      <c r="M95" s="109">
        <v>6</v>
      </c>
      <c r="N95" s="110">
        <f>M95/$M$96</f>
        <v>2.7906976744186046E-2</v>
      </c>
      <c r="O95" s="106"/>
      <c r="P95" s="8"/>
    </row>
    <row r="96" spans="2:16" ht="19.5" customHeight="1" x14ac:dyDescent="0.25">
      <c r="B96" s="98" t="s">
        <v>91</v>
      </c>
      <c r="C96" s="99">
        <v>1</v>
      </c>
      <c r="D96" s="100">
        <f t="shared" si="5"/>
        <v>4.6511627906976744E-3</v>
      </c>
      <c r="E96" s="30"/>
      <c r="F96" s="1"/>
      <c r="G96" s="1"/>
      <c r="H96" s="111"/>
      <c r="I96" s="112" t="s">
        <v>92</v>
      </c>
      <c r="J96" s="8"/>
      <c r="K96" s="207" t="s">
        <v>1</v>
      </c>
      <c r="L96" s="207"/>
      <c r="M96" s="113">
        <f>SUM(M94:M95)</f>
        <v>215</v>
      </c>
      <c r="N96" s="114">
        <f>SUM(N94:N95)</f>
        <v>1</v>
      </c>
      <c r="O96" s="115"/>
      <c r="P96" s="8"/>
    </row>
    <row r="97" spans="2:20" ht="19.5" customHeight="1" x14ac:dyDescent="0.25">
      <c r="B97" s="98" t="s">
        <v>93</v>
      </c>
      <c r="C97" s="99">
        <v>6</v>
      </c>
      <c r="D97" s="100">
        <f t="shared" si="5"/>
        <v>2.7906976744186046E-2</v>
      </c>
      <c r="E97" s="30"/>
      <c r="F97" s="1"/>
      <c r="G97" s="1"/>
      <c r="I97" s="101">
        <f>SUM(D98:D99)</f>
        <v>0.93488372093023253</v>
      </c>
      <c r="J97" s="8"/>
      <c r="N97" s="5"/>
      <c r="O97" s="2"/>
      <c r="P97" s="8"/>
    </row>
    <row r="98" spans="2:20" ht="19.5" customHeight="1" x14ac:dyDescent="0.25">
      <c r="B98" s="98" t="s">
        <v>94</v>
      </c>
      <c r="C98" s="99">
        <v>91</v>
      </c>
      <c r="D98" s="100">
        <f t="shared" si="5"/>
        <v>0.42325581395348838</v>
      </c>
      <c r="E98" s="30"/>
      <c r="F98" s="1"/>
      <c r="G98" s="116"/>
      <c r="H98" s="8"/>
      <c r="I98" s="8"/>
      <c r="J98" s="8"/>
      <c r="K98" s="8"/>
      <c r="L98" s="39"/>
      <c r="M98" s="39"/>
      <c r="N98" s="30"/>
      <c r="O98" s="41"/>
      <c r="P98" s="8"/>
    </row>
    <row r="99" spans="2:20" ht="19.5" customHeight="1" x14ac:dyDescent="0.25">
      <c r="B99" s="98" t="s">
        <v>95</v>
      </c>
      <c r="C99" s="99">
        <v>110</v>
      </c>
      <c r="D99" s="100">
        <f t="shared" si="5"/>
        <v>0.51162790697674421</v>
      </c>
      <c r="E99" s="30"/>
      <c r="F99" s="1"/>
      <c r="G99" s="116" t="s">
        <v>96</v>
      </c>
      <c r="H99" s="8"/>
      <c r="I99" s="8"/>
      <c r="J99" s="8"/>
      <c r="K99" s="197" t="s">
        <v>97</v>
      </c>
      <c r="L99" s="197"/>
      <c r="M99" s="95" t="s">
        <v>1</v>
      </c>
      <c r="N99" s="96" t="s">
        <v>10</v>
      </c>
      <c r="O99" s="97"/>
      <c r="P99" s="8"/>
    </row>
    <row r="100" spans="2:20" ht="19.5" customHeight="1" thickBot="1" x14ac:dyDescent="0.3">
      <c r="B100" s="117" t="s">
        <v>98</v>
      </c>
      <c r="C100" s="70">
        <v>7</v>
      </c>
      <c r="D100" s="21">
        <f t="shared" si="5"/>
        <v>3.255813953488372E-2</v>
      </c>
      <c r="E100" s="30"/>
      <c r="F100" s="1"/>
      <c r="G100" s="101">
        <f>SUM(D100)</f>
        <v>3.255813953488372E-2</v>
      </c>
      <c r="H100" s="8"/>
      <c r="I100" s="8"/>
      <c r="J100" s="8"/>
      <c r="K100" s="102" t="s">
        <v>99</v>
      </c>
      <c r="L100" s="118"/>
      <c r="M100" s="104">
        <v>42</v>
      </c>
      <c r="N100" s="105">
        <f>M100/$M$103</f>
        <v>0.19534883720930232</v>
      </c>
      <c r="O100" s="106"/>
      <c r="P100" s="8"/>
    </row>
    <row r="101" spans="2:20" ht="19.5" customHeight="1" x14ac:dyDescent="0.25">
      <c r="B101" s="22" t="s">
        <v>1</v>
      </c>
      <c r="C101" s="119">
        <f>SUM(C94:C100)</f>
        <v>215</v>
      </c>
      <c r="D101" s="120">
        <f>SUM(D94:D100)</f>
        <v>1</v>
      </c>
      <c r="E101" s="30"/>
      <c r="H101" s="8"/>
      <c r="I101" s="8"/>
      <c r="J101" s="8"/>
      <c r="K101" s="102" t="s">
        <v>100</v>
      </c>
      <c r="L101" s="118"/>
      <c r="M101" s="104">
        <v>144</v>
      </c>
      <c r="N101" s="105">
        <f>M101/$M$103</f>
        <v>0.66976744186046511</v>
      </c>
      <c r="O101" s="106"/>
      <c r="P101" s="8"/>
    </row>
    <row r="102" spans="2:20" ht="19.5" customHeight="1" thickBot="1" x14ac:dyDescent="0.3">
      <c r="B102" s="121"/>
      <c r="C102" s="121"/>
      <c r="D102" s="122"/>
      <c r="E102" s="123"/>
      <c r="H102" s="8"/>
      <c r="I102" s="8"/>
      <c r="J102" s="8"/>
      <c r="K102" s="78" t="s">
        <v>101</v>
      </c>
      <c r="L102" s="79"/>
      <c r="M102" s="124">
        <v>29</v>
      </c>
      <c r="N102" s="125">
        <f>M102/$M$103</f>
        <v>0.13488372093023257</v>
      </c>
      <c r="O102" s="106"/>
      <c r="P102" s="8"/>
    </row>
    <row r="103" spans="2:20" ht="19.5" customHeight="1" x14ac:dyDescent="0.25">
      <c r="B103" s="121"/>
      <c r="C103" s="121"/>
      <c r="D103" s="122"/>
      <c r="E103" s="123"/>
      <c r="H103" s="8"/>
      <c r="I103" s="8"/>
      <c r="J103" s="8"/>
      <c r="K103" s="203" t="s">
        <v>1</v>
      </c>
      <c r="L103" s="203"/>
      <c r="M103" s="113">
        <f>SUM(M100:M102)</f>
        <v>215</v>
      </c>
      <c r="N103" s="114">
        <f>SUM(N100:N102)</f>
        <v>1</v>
      </c>
      <c r="O103" s="115"/>
      <c r="P103" s="8"/>
    </row>
    <row r="104" spans="2:20" x14ac:dyDescent="0.25">
      <c r="B104" s="8"/>
      <c r="C104" s="8"/>
      <c r="D104" s="8"/>
      <c r="E104" s="30"/>
      <c r="F104" s="30"/>
      <c r="G104" s="30"/>
      <c r="H104" s="8"/>
      <c r="I104" s="8"/>
      <c r="J104" s="8"/>
      <c r="P104" s="8"/>
    </row>
    <row r="105" spans="2:20" ht="15.75" customHeight="1" x14ac:dyDescent="0.25">
      <c r="B105" s="194"/>
      <c r="C105" s="194"/>
      <c r="D105" s="194"/>
      <c r="E105" s="194"/>
      <c r="F105" s="194"/>
      <c r="G105" s="126"/>
      <c r="H105" s="8"/>
      <c r="I105" s="8"/>
      <c r="J105" s="8"/>
      <c r="P105" s="8"/>
    </row>
    <row r="106" spans="2:20" ht="33" customHeight="1" x14ac:dyDescent="0.25">
      <c r="B106" s="126"/>
      <c r="C106" s="126"/>
      <c r="D106" s="126"/>
      <c r="E106" s="126"/>
      <c r="F106" s="126"/>
      <c r="G106" s="126"/>
      <c r="H106" s="8"/>
      <c r="I106" s="127"/>
      <c r="J106" s="8"/>
      <c r="K106" s="128"/>
      <c r="L106" s="129"/>
      <c r="M106" s="130"/>
      <c r="N106" s="131"/>
      <c r="O106" s="131"/>
      <c r="P106" s="8"/>
    </row>
    <row r="107" spans="2:20" ht="21.75" customHeight="1" x14ac:dyDescent="0.25">
      <c r="B107" s="198" t="s">
        <v>102</v>
      </c>
      <c r="C107" s="198"/>
      <c r="D107" s="198"/>
      <c r="E107" s="92" t="s">
        <v>1</v>
      </c>
      <c r="F107" s="93" t="s">
        <v>10</v>
      </c>
      <c r="G107" s="8"/>
      <c r="H107" s="208"/>
      <c r="I107" s="208"/>
      <c r="J107" s="8"/>
      <c r="K107" s="132"/>
      <c r="L107" s="8"/>
      <c r="M107" s="8"/>
      <c r="N107" s="8"/>
      <c r="O107" s="8"/>
      <c r="P107" s="8"/>
    </row>
    <row r="108" spans="2:20" ht="15" customHeight="1" x14ac:dyDescent="0.25">
      <c r="B108" s="133" t="s">
        <v>103</v>
      </c>
      <c r="C108" s="134"/>
      <c r="D108" s="134"/>
      <c r="E108" s="135">
        <v>21</v>
      </c>
      <c r="F108" s="136">
        <f t="shared" ref="F108:F145" si="6">E108/$E$146</f>
        <v>9.7674418604651161E-2</v>
      </c>
      <c r="G108" s="8"/>
      <c r="H108" s="8"/>
      <c r="I108" s="8"/>
      <c r="J108" s="8"/>
      <c r="K108" s="8"/>
      <c r="L108" s="8"/>
      <c r="M108" s="8"/>
      <c r="N108" s="8"/>
      <c r="O108" s="8"/>
      <c r="T108" s="8"/>
    </row>
    <row r="109" spans="2:20" ht="15" customHeight="1" x14ac:dyDescent="0.25">
      <c r="B109" s="133" t="s">
        <v>104</v>
      </c>
      <c r="C109" s="134"/>
      <c r="D109" s="134"/>
      <c r="E109" s="135">
        <v>78</v>
      </c>
      <c r="F109" s="136">
        <f t="shared" si="6"/>
        <v>0.36279069767441863</v>
      </c>
      <c r="G109" s="8"/>
      <c r="H109" s="8"/>
      <c r="I109" s="8"/>
      <c r="J109" s="8"/>
      <c r="K109" s="8"/>
      <c r="L109" s="8"/>
      <c r="M109" s="8"/>
      <c r="N109" s="8"/>
      <c r="O109" s="8"/>
      <c r="T109" s="8"/>
    </row>
    <row r="110" spans="2:20" ht="15" customHeight="1" x14ac:dyDescent="0.25">
      <c r="B110" s="133" t="s">
        <v>105</v>
      </c>
      <c r="C110" s="134"/>
      <c r="D110" s="134"/>
      <c r="E110" s="135">
        <v>6</v>
      </c>
      <c r="F110" s="136">
        <f t="shared" si="6"/>
        <v>2.7906976744186046E-2</v>
      </c>
      <c r="G110" s="8"/>
      <c r="H110" s="8"/>
      <c r="I110" s="8"/>
      <c r="J110" s="8"/>
      <c r="K110" s="8"/>
      <c r="L110" s="8"/>
      <c r="M110" s="8"/>
      <c r="N110" s="8"/>
      <c r="O110" s="8"/>
      <c r="T110" s="8"/>
    </row>
    <row r="111" spans="2:20" ht="15" customHeight="1" x14ac:dyDescent="0.25">
      <c r="B111" s="133" t="s">
        <v>106</v>
      </c>
      <c r="C111" s="134"/>
      <c r="D111" s="134"/>
      <c r="E111" s="135">
        <v>0</v>
      </c>
      <c r="F111" s="136">
        <f t="shared" si="6"/>
        <v>0</v>
      </c>
      <c r="G111" s="8"/>
      <c r="H111" s="8"/>
      <c r="I111" s="8"/>
      <c r="J111" s="8"/>
      <c r="K111" s="8"/>
      <c r="L111" s="8"/>
      <c r="M111" s="8"/>
      <c r="N111" s="8"/>
      <c r="O111" s="8"/>
      <c r="T111" s="8"/>
    </row>
    <row r="112" spans="2:20" ht="15" customHeight="1" x14ac:dyDescent="0.25">
      <c r="B112" s="137" t="s">
        <v>107</v>
      </c>
      <c r="C112" s="138"/>
      <c r="D112" s="138"/>
      <c r="E112" s="139">
        <v>0</v>
      </c>
      <c r="F112" s="140">
        <f t="shared" si="6"/>
        <v>0</v>
      </c>
      <c r="G112" s="8"/>
      <c r="H112" s="8"/>
      <c r="I112" s="8"/>
      <c r="J112" s="8"/>
      <c r="K112" s="8"/>
      <c r="L112" s="8"/>
      <c r="M112" s="8"/>
      <c r="N112" s="8"/>
      <c r="O112" s="8"/>
      <c r="T112" s="8"/>
    </row>
    <row r="113" spans="2:20" ht="15" customHeight="1" x14ac:dyDescent="0.25">
      <c r="B113" s="137" t="s">
        <v>108</v>
      </c>
      <c r="C113" s="138"/>
      <c r="D113" s="138"/>
      <c r="E113" s="139">
        <v>67</v>
      </c>
      <c r="F113" s="140">
        <f t="shared" si="6"/>
        <v>0.3116279069767442</v>
      </c>
      <c r="G113" s="8"/>
      <c r="H113" s="8"/>
      <c r="I113" s="141"/>
      <c r="J113" s="8"/>
      <c r="K113" s="8"/>
      <c r="L113" s="8"/>
      <c r="M113" s="8"/>
      <c r="N113" s="8"/>
      <c r="O113" s="8"/>
      <c r="T113" s="8"/>
    </row>
    <row r="114" spans="2:20" ht="15" customHeight="1" x14ac:dyDescent="0.25">
      <c r="B114" s="137" t="s">
        <v>109</v>
      </c>
      <c r="C114" s="138"/>
      <c r="D114" s="138"/>
      <c r="E114" s="139">
        <v>12</v>
      </c>
      <c r="F114" s="140">
        <f t="shared" si="6"/>
        <v>5.5813953488372092E-2</v>
      </c>
      <c r="G114" s="8"/>
      <c r="H114" s="142"/>
      <c r="I114" s="143"/>
      <c r="J114" s="144"/>
      <c r="K114" s="8"/>
      <c r="L114" s="8"/>
      <c r="M114" s="8"/>
      <c r="N114" s="8"/>
      <c r="O114" s="8"/>
      <c r="T114" s="8"/>
    </row>
    <row r="115" spans="2:20" ht="15" customHeight="1" x14ac:dyDescent="0.25">
      <c r="B115" s="137" t="s">
        <v>110</v>
      </c>
      <c r="C115" s="138"/>
      <c r="D115" s="138"/>
      <c r="E115" s="139">
        <v>0</v>
      </c>
      <c r="F115" s="140">
        <f t="shared" si="6"/>
        <v>0</v>
      </c>
      <c r="G115" s="8"/>
      <c r="H115" s="8"/>
      <c r="I115" s="145"/>
      <c r="J115" s="144"/>
      <c r="K115" s="8"/>
      <c r="L115" s="8"/>
      <c r="M115" s="8"/>
      <c r="N115" s="8"/>
      <c r="O115" s="8"/>
      <c r="T115" s="8"/>
    </row>
    <row r="116" spans="2:20" ht="15" customHeight="1" x14ac:dyDescent="0.25">
      <c r="B116" s="137" t="s">
        <v>111</v>
      </c>
      <c r="C116" s="138"/>
      <c r="D116" s="138"/>
      <c r="E116" s="139">
        <v>0</v>
      </c>
      <c r="F116" s="140">
        <f t="shared" si="6"/>
        <v>0</v>
      </c>
      <c r="G116" s="8"/>
      <c r="H116" s="142"/>
      <c r="I116" s="146"/>
      <c r="J116" s="144"/>
      <c r="K116" s="8"/>
      <c r="L116" s="8"/>
      <c r="M116" s="8"/>
      <c r="N116" s="8"/>
      <c r="O116" s="8"/>
      <c r="T116" s="8"/>
    </row>
    <row r="117" spans="2:20" ht="15" customHeight="1" x14ac:dyDescent="0.25">
      <c r="B117" s="133" t="s">
        <v>112</v>
      </c>
      <c r="C117" s="134"/>
      <c r="D117" s="134"/>
      <c r="E117" s="135">
        <v>1</v>
      </c>
      <c r="F117" s="136">
        <f t="shared" si="6"/>
        <v>4.6511627906976744E-3</v>
      </c>
      <c r="G117" s="8"/>
      <c r="H117" s="8"/>
      <c r="I117" s="145"/>
      <c r="J117" s="144"/>
      <c r="K117" s="8"/>
      <c r="L117" s="8"/>
      <c r="M117" s="8"/>
      <c r="N117" s="8"/>
      <c r="O117" s="8"/>
      <c r="T117" s="8"/>
    </row>
    <row r="118" spans="2:20" ht="15" customHeight="1" x14ac:dyDescent="0.25">
      <c r="B118" s="133" t="s">
        <v>113</v>
      </c>
      <c r="C118" s="134"/>
      <c r="D118" s="134"/>
      <c r="E118" s="135">
        <v>0</v>
      </c>
      <c r="F118" s="136">
        <f t="shared" si="6"/>
        <v>0</v>
      </c>
      <c r="G118" s="8"/>
      <c r="H118" s="8"/>
      <c r="I118" s="41"/>
      <c r="J118" s="41"/>
      <c r="K118" s="8"/>
      <c r="L118" s="8"/>
      <c r="M118" s="8"/>
      <c r="N118" s="8"/>
      <c r="O118" s="8"/>
      <c r="T118" s="8"/>
    </row>
    <row r="119" spans="2:20" ht="15" customHeight="1" x14ac:dyDescent="0.25">
      <c r="B119" s="133" t="s">
        <v>114</v>
      </c>
      <c r="C119" s="134"/>
      <c r="D119" s="134"/>
      <c r="E119" s="135">
        <v>3</v>
      </c>
      <c r="F119" s="136">
        <f t="shared" si="6"/>
        <v>1.3953488372093023E-2</v>
      </c>
      <c r="G119" s="8"/>
      <c r="H119" s="8"/>
      <c r="I119" s="8"/>
      <c r="J119" s="8"/>
      <c r="K119" s="8"/>
      <c r="L119" s="8"/>
      <c r="M119" s="8"/>
      <c r="N119" s="8"/>
      <c r="O119" s="8"/>
      <c r="T119" s="8"/>
    </row>
    <row r="120" spans="2:20" ht="15" customHeight="1" x14ac:dyDescent="0.25">
      <c r="B120" s="133" t="s">
        <v>115</v>
      </c>
      <c r="C120" s="134"/>
      <c r="D120" s="134"/>
      <c r="E120" s="135">
        <v>1</v>
      </c>
      <c r="F120" s="136">
        <f t="shared" si="6"/>
        <v>4.6511627906976744E-3</v>
      </c>
      <c r="G120" s="8"/>
      <c r="H120" s="8"/>
      <c r="I120" s="8"/>
      <c r="J120" s="8"/>
      <c r="K120" s="8"/>
      <c r="L120" s="8"/>
      <c r="M120" s="8"/>
      <c r="N120" s="8"/>
      <c r="O120" s="8"/>
      <c r="T120" s="8"/>
    </row>
    <row r="121" spans="2:20" ht="15" customHeight="1" x14ac:dyDescent="0.25">
      <c r="B121" s="133" t="s">
        <v>116</v>
      </c>
      <c r="C121" s="134"/>
      <c r="D121" s="134"/>
      <c r="E121" s="135">
        <v>0</v>
      </c>
      <c r="F121" s="136">
        <f t="shared" si="6"/>
        <v>0</v>
      </c>
      <c r="G121" s="8"/>
      <c r="L121" s="8"/>
      <c r="M121" s="8"/>
      <c r="N121" s="8"/>
      <c r="O121" s="8"/>
      <c r="T121" s="8"/>
    </row>
    <row r="122" spans="2:20" ht="15" customHeight="1" x14ac:dyDescent="0.25">
      <c r="B122" s="133" t="s">
        <v>117</v>
      </c>
      <c r="C122" s="134"/>
      <c r="D122" s="134"/>
      <c r="E122" s="135">
        <v>0</v>
      </c>
      <c r="F122" s="136">
        <f t="shared" si="6"/>
        <v>0</v>
      </c>
      <c r="G122" s="8"/>
      <c r="J122" s="8"/>
      <c r="K122" s="8"/>
      <c r="L122" s="8"/>
      <c r="M122" s="8"/>
      <c r="T122" s="8"/>
    </row>
    <row r="123" spans="2:20" ht="15" customHeight="1" x14ac:dyDescent="0.25">
      <c r="B123" s="133" t="s">
        <v>118</v>
      </c>
      <c r="C123" s="134"/>
      <c r="D123" s="134"/>
      <c r="E123" s="135">
        <v>0</v>
      </c>
      <c r="F123" s="136">
        <f t="shared" si="6"/>
        <v>0</v>
      </c>
      <c r="G123" s="8"/>
      <c r="J123" s="8"/>
      <c r="T123" s="8"/>
    </row>
    <row r="124" spans="2:20" x14ac:dyDescent="0.25">
      <c r="B124" s="133" t="s">
        <v>119</v>
      </c>
      <c r="C124" s="134"/>
      <c r="D124" s="134"/>
      <c r="E124" s="135">
        <v>1</v>
      </c>
      <c r="F124" s="136">
        <f t="shared" si="6"/>
        <v>4.6511627906976744E-3</v>
      </c>
      <c r="G124" s="8"/>
      <c r="J124" s="8"/>
      <c r="K124" s="39"/>
      <c r="L124" s="39"/>
      <c r="M124" s="39"/>
      <c r="T124" s="8"/>
    </row>
    <row r="125" spans="2:20" x14ac:dyDescent="0.25">
      <c r="B125" s="133" t="s">
        <v>120</v>
      </c>
      <c r="C125" s="134"/>
      <c r="D125" s="134"/>
      <c r="E125" s="135">
        <v>0</v>
      </c>
      <c r="F125" s="136">
        <f t="shared" si="6"/>
        <v>0</v>
      </c>
      <c r="G125" s="8"/>
      <c r="J125" s="8"/>
      <c r="K125" s="197" t="s">
        <v>121</v>
      </c>
      <c r="L125" s="197"/>
      <c r="M125" s="209" t="s">
        <v>1</v>
      </c>
      <c r="N125" s="206" t="s">
        <v>10</v>
      </c>
      <c r="T125" s="8"/>
    </row>
    <row r="126" spans="2:20" ht="15" customHeight="1" x14ac:dyDescent="0.25">
      <c r="B126" s="133" t="s">
        <v>122</v>
      </c>
      <c r="C126" s="134"/>
      <c r="D126" s="134"/>
      <c r="E126" s="135">
        <v>1</v>
      </c>
      <c r="F126" s="136">
        <f t="shared" si="6"/>
        <v>4.6511627906976744E-3</v>
      </c>
      <c r="G126" s="8"/>
      <c r="J126" s="8"/>
      <c r="K126" s="197"/>
      <c r="L126" s="197"/>
      <c r="M126" s="209"/>
      <c r="N126" s="206"/>
      <c r="T126" s="8"/>
    </row>
    <row r="127" spans="2:20" ht="15" customHeight="1" x14ac:dyDescent="0.25">
      <c r="B127" s="133" t="s">
        <v>123</v>
      </c>
      <c r="C127" s="134"/>
      <c r="D127" s="134"/>
      <c r="E127" s="135">
        <v>0</v>
      </c>
      <c r="F127" s="136">
        <f t="shared" si="6"/>
        <v>0</v>
      </c>
      <c r="G127" s="8"/>
      <c r="J127" s="8"/>
      <c r="K127" s="147" t="s">
        <v>124</v>
      </c>
      <c r="L127" s="147"/>
      <c r="M127" s="148">
        <f>SUM(E108:E111)</f>
        <v>105</v>
      </c>
      <c r="N127" s="149">
        <f>M127/$M$132</f>
        <v>0.48837209302325579</v>
      </c>
      <c r="T127" s="8"/>
    </row>
    <row r="128" spans="2:20" ht="15" customHeight="1" x14ac:dyDescent="0.25">
      <c r="B128" s="133" t="s">
        <v>125</v>
      </c>
      <c r="C128" s="134"/>
      <c r="D128" s="134"/>
      <c r="E128" s="135">
        <v>0</v>
      </c>
      <c r="F128" s="136">
        <f t="shared" si="6"/>
        <v>0</v>
      </c>
      <c r="G128" s="8"/>
      <c r="J128" s="8"/>
      <c r="K128" s="150" t="s">
        <v>126</v>
      </c>
      <c r="L128" s="150"/>
      <c r="M128" s="151">
        <f>SUM(E112:E116)</f>
        <v>79</v>
      </c>
      <c r="N128" s="152">
        <f>M128/$M$132</f>
        <v>0.36744186046511629</v>
      </c>
      <c r="T128" s="8"/>
    </row>
    <row r="129" spans="2:20" ht="15" customHeight="1" x14ac:dyDescent="0.25">
      <c r="B129" s="133" t="s">
        <v>127</v>
      </c>
      <c r="C129" s="134"/>
      <c r="D129" s="134"/>
      <c r="E129" s="135">
        <v>0</v>
      </c>
      <c r="F129" s="136">
        <f t="shared" si="6"/>
        <v>0</v>
      </c>
      <c r="G129" s="8"/>
      <c r="J129" s="8"/>
      <c r="K129" s="150" t="s">
        <v>128</v>
      </c>
      <c r="L129" s="150"/>
      <c r="M129" s="151">
        <f>SUM(E117:E135)</f>
        <v>13</v>
      </c>
      <c r="N129" s="152">
        <f>M129/$M$132</f>
        <v>6.0465116279069767E-2</v>
      </c>
      <c r="T129" s="8"/>
    </row>
    <row r="130" spans="2:20" ht="15" customHeight="1" x14ac:dyDescent="0.25">
      <c r="B130" s="133" t="s">
        <v>129</v>
      </c>
      <c r="C130" s="134"/>
      <c r="D130" s="134"/>
      <c r="E130" s="135">
        <v>2</v>
      </c>
      <c r="F130" s="136">
        <f t="shared" si="6"/>
        <v>9.3023255813953487E-3</v>
      </c>
      <c r="G130" s="8"/>
      <c r="J130" s="8"/>
      <c r="K130" s="150" t="s">
        <v>130</v>
      </c>
      <c r="L130" s="150"/>
      <c r="M130" s="151">
        <f>SUM(E136:E144)</f>
        <v>14</v>
      </c>
      <c r="N130" s="152">
        <f>M130/$M$132</f>
        <v>6.5116279069767441E-2</v>
      </c>
      <c r="T130" s="8"/>
    </row>
    <row r="131" spans="2:20" ht="15" customHeight="1" thickBot="1" x14ac:dyDescent="0.3">
      <c r="B131" s="133" t="s">
        <v>131</v>
      </c>
      <c r="C131" s="134"/>
      <c r="D131" s="134"/>
      <c r="E131" s="135">
        <v>0</v>
      </c>
      <c r="F131" s="136">
        <f t="shared" si="6"/>
        <v>0</v>
      </c>
      <c r="G131" s="8"/>
      <c r="J131" s="8"/>
      <c r="K131" s="153" t="s">
        <v>132</v>
      </c>
      <c r="L131" s="153"/>
      <c r="M131" s="154">
        <f>E145</f>
        <v>4</v>
      </c>
      <c r="N131" s="155">
        <f>M131/$M$132</f>
        <v>1.8604651162790697E-2</v>
      </c>
      <c r="T131" s="8"/>
    </row>
    <row r="132" spans="2:20" ht="15" customHeight="1" x14ac:dyDescent="0.25">
      <c r="B132" s="133" t="s">
        <v>133</v>
      </c>
      <c r="C132" s="134"/>
      <c r="D132" s="134"/>
      <c r="E132" s="135">
        <v>0</v>
      </c>
      <c r="F132" s="136">
        <f t="shared" si="6"/>
        <v>0</v>
      </c>
      <c r="G132" s="8"/>
      <c r="J132" s="8"/>
      <c r="K132" s="202" t="s">
        <v>1</v>
      </c>
      <c r="L132" s="202"/>
      <c r="M132" s="72">
        <f>SUM(M127:M131)</f>
        <v>215</v>
      </c>
      <c r="N132" s="156">
        <f>SUM(N127:N131)</f>
        <v>1</v>
      </c>
    </row>
    <row r="133" spans="2:20" ht="15" customHeight="1" x14ac:dyDescent="0.25">
      <c r="B133" s="133" t="s">
        <v>134</v>
      </c>
      <c r="C133" s="134"/>
      <c r="D133" s="134"/>
      <c r="E133" s="135">
        <v>0</v>
      </c>
      <c r="F133" s="136">
        <f t="shared" si="6"/>
        <v>0</v>
      </c>
      <c r="G133" s="8"/>
      <c r="T133" s="8"/>
    </row>
    <row r="134" spans="2:20" ht="15" customHeight="1" x14ac:dyDescent="0.25">
      <c r="B134" s="133" t="s">
        <v>135</v>
      </c>
      <c r="C134" s="134"/>
      <c r="D134" s="134"/>
      <c r="E134" s="135">
        <v>2</v>
      </c>
      <c r="F134" s="136">
        <f t="shared" si="6"/>
        <v>9.3023255813953487E-3</v>
      </c>
      <c r="G134" s="8"/>
      <c r="H134" s="8"/>
      <c r="I134" s="8"/>
      <c r="O134" s="8"/>
      <c r="T134" s="8"/>
    </row>
    <row r="135" spans="2:20" ht="15" customHeight="1" x14ac:dyDescent="0.25">
      <c r="B135" s="133" t="s">
        <v>136</v>
      </c>
      <c r="C135" s="134"/>
      <c r="D135" s="134"/>
      <c r="E135" s="135">
        <v>2</v>
      </c>
      <c r="F135" s="136">
        <f t="shared" si="6"/>
        <v>9.3023255813953487E-3</v>
      </c>
      <c r="G135" s="8"/>
      <c r="H135" s="8"/>
      <c r="L135" s="157"/>
      <c r="M135" s="30"/>
      <c r="N135" s="8"/>
      <c r="O135" s="8"/>
      <c r="T135" s="8"/>
    </row>
    <row r="136" spans="2:20" ht="15" customHeight="1" x14ac:dyDescent="0.25">
      <c r="B136" s="137" t="s">
        <v>137</v>
      </c>
      <c r="C136" s="138"/>
      <c r="D136" s="138"/>
      <c r="E136" s="139">
        <v>1</v>
      </c>
      <c r="F136" s="140">
        <f t="shared" si="6"/>
        <v>4.6511627906976744E-3</v>
      </c>
      <c r="G136" s="8"/>
      <c r="H136" s="8"/>
      <c r="L136" s="157"/>
      <c r="M136" s="30"/>
      <c r="N136" s="8"/>
      <c r="O136" s="8"/>
      <c r="T136" s="8"/>
    </row>
    <row r="137" spans="2:20" ht="15" customHeight="1" x14ac:dyDescent="0.25">
      <c r="B137" s="137" t="s">
        <v>138</v>
      </c>
      <c r="C137" s="138"/>
      <c r="D137" s="138"/>
      <c r="E137" s="139">
        <v>0</v>
      </c>
      <c r="F137" s="140">
        <f t="shared" si="6"/>
        <v>0</v>
      </c>
      <c r="G137" s="8"/>
      <c r="H137" s="8"/>
      <c r="L137" s="157"/>
      <c r="M137" s="30"/>
      <c r="N137" s="8"/>
      <c r="O137" s="8"/>
      <c r="T137" s="8"/>
    </row>
    <row r="138" spans="2:20" ht="15" customHeight="1" x14ac:dyDescent="0.25">
      <c r="B138" s="137" t="s">
        <v>139</v>
      </c>
      <c r="C138" s="138"/>
      <c r="D138" s="138"/>
      <c r="E138" s="139">
        <v>0</v>
      </c>
      <c r="F138" s="140">
        <f t="shared" si="6"/>
        <v>0</v>
      </c>
      <c r="G138" s="8"/>
      <c r="H138" s="8"/>
      <c r="L138" s="157"/>
      <c r="M138" s="30"/>
      <c r="N138" s="8"/>
      <c r="O138" s="8"/>
      <c r="T138" s="8"/>
    </row>
    <row r="139" spans="2:20" ht="15" customHeight="1" x14ac:dyDescent="0.25">
      <c r="B139" s="137" t="s">
        <v>140</v>
      </c>
      <c r="C139" s="138"/>
      <c r="D139" s="138"/>
      <c r="E139" s="139">
        <v>0</v>
      </c>
      <c r="F139" s="140">
        <f t="shared" si="6"/>
        <v>0</v>
      </c>
      <c r="G139" s="8"/>
      <c r="H139" s="8"/>
      <c r="L139" s="157"/>
      <c r="M139" s="30"/>
      <c r="N139" s="8"/>
      <c r="O139" s="8"/>
      <c r="T139" s="8"/>
    </row>
    <row r="140" spans="2:20" ht="15" customHeight="1" x14ac:dyDescent="0.25">
      <c r="B140" s="137" t="s">
        <v>141</v>
      </c>
      <c r="C140" s="138"/>
      <c r="D140" s="138"/>
      <c r="E140" s="139">
        <v>0</v>
      </c>
      <c r="F140" s="140">
        <f t="shared" si="6"/>
        <v>0</v>
      </c>
      <c r="G140" s="8"/>
      <c r="H140" s="8"/>
      <c r="L140" s="157"/>
      <c r="M140" s="30"/>
      <c r="N140" s="8"/>
      <c r="O140" s="8"/>
      <c r="T140" s="8"/>
    </row>
    <row r="141" spans="2:20" ht="15" customHeight="1" x14ac:dyDescent="0.25">
      <c r="B141" s="137" t="s">
        <v>142</v>
      </c>
      <c r="C141" s="138"/>
      <c r="D141" s="138"/>
      <c r="E141" s="139">
        <v>0</v>
      </c>
      <c r="F141" s="140">
        <f t="shared" si="6"/>
        <v>0</v>
      </c>
      <c r="G141" s="8"/>
      <c r="H141" s="8"/>
      <c r="L141" s="157"/>
      <c r="M141" s="30"/>
      <c r="N141" s="8"/>
      <c r="O141" s="8"/>
      <c r="T141" s="8"/>
    </row>
    <row r="142" spans="2:20" ht="15" customHeight="1" x14ac:dyDescent="0.25">
      <c r="B142" s="137" t="s">
        <v>143</v>
      </c>
      <c r="C142" s="138"/>
      <c r="D142" s="138"/>
      <c r="E142" s="139">
        <v>0</v>
      </c>
      <c r="F142" s="140">
        <f t="shared" si="6"/>
        <v>0</v>
      </c>
      <c r="G142" s="8"/>
      <c r="H142" s="8"/>
      <c r="L142" s="158"/>
      <c r="M142" s="8"/>
      <c r="N142" s="8"/>
      <c r="O142" s="8"/>
      <c r="T142" s="8"/>
    </row>
    <row r="143" spans="2:20" ht="15" customHeight="1" x14ac:dyDescent="0.25">
      <c r="B143" s="137" t="s">
        <v>12</v>
      </c>
      <c r="C143" s="138"/>
      <c r="D143" s="138"/>
      <c r="E143" s="139">
        <v>11</v>
      </c>
      <c r="F143" s="140">
        <f t="shared" si="6"/>
        <v>5.1162790697674418E-2</v>
      </c>
      <c r="G143" s="8"/>
      <c r="H143" s="8"/>
      <c r="L143" s="158"/>
      <c r="M143" s="8"/>
      <c r="N143" s="8"/>
      <c r="O143" s="8"/>
      <c r="T143" s="8"/>
    </row>
    <row r="144" spans="2:20" ht="15" customHeight="1" x14ac:dyDescent="0.25">
      <c r="B144" s="137" t="s">
        <v>144</v>
      </c>
      <c r="C144" s="138"/>
      <c r="D144" s="138"/>
      <c r="E144" s="139">
        <v>2</v>
      </c>
      <c r="F144" s="140">
        <f t="shared" si="6"/>
        <v>9.3023255813953487E-3</v>
      </c>
      <c r="G144" s="8"/>
      <c r="H144" s="8"/>
      <c r="L144" s="159"/>
      <c r="M144" s="8"/>
      <c r="N144" s="8"/>
      <c r="O144" s="8"/>
      <c r="T144" s="8"/>
    </row>
    <row r="145" spans="2:20" ht="15" customHeight="1" thickBot="1" x14ac:dyDescent="0.3">
      <c r="B145" s="160" t="s">
        <v>132</v>
      </c>
      <c r="C145" s="161"/>
      <c r="D145" s="161"/>
      <c r="E145" s="162">
        <v>4</v>
      </c>
      <c r="F145" s="163">
        <f t="shared" si="6"/>
        <v>1.8604651162790697E-2</v>
      </c>
      <c r="G145" s="8"/>
      <c r="H145" s="8"/>
      <c r="L145" s="8"/>
      <c r="M145" s="8"/>
      <c r="N145" s="8"/>
      <c r="O145" s="8"/>
      <c r="T145" s="8"/>
    </row>
    <row r="146" spans="2:20" ht="15" customHeight="1" x14ac:dyDescent="0.25">
      <c r="B146" s="205" t="s">
        <v>1</v>
      </c>
      <c r="C146" s="205"/>
      <c r="D146" s="205"/>
      <c r="E146" s="119">
        <f>SUM(E108:E145)</f>
        <v>215</v>
      </c>
      <c r="F146" s="120">
        <f>SUM(F108:F145)</f>
        <v>0.99999999999999978</v>
      </c>
      <c r="G146" s="8"/>
      <c r="H146" s="8"/>
      <c r="L146" s="8"/>
      <c r="M146" s="8"/>
      <c r="N146" s="8"/>
      <c r="O146" s="8"/>
    </row>
    <row r="147" spans="2:20" x14ac:dyDescent="0.25">
      <c r="B147" s="164" t="s">
        <v>145</v>
      </c>
      <c r="C147" s="164"/>
      <c r="D147" s="164"/>
      <c r="H147" s="8"/>
      <c r="I147" s="8"/>
      <c r="J147" s="8"/>
      <c r="K147" s="8"/>
      <c r="L147" s="8"/>
      <c r="M147" s="8"/>
      <c r="N147" s="8"/>
      <c r="O147" s="8"/>
      <c r="P147" s="8"/>
    </row>
    <row r="148" spans="2:20" x14ac:dyDescent="0.25">
      <c r="B148" s="8"/>
      <c r="C148" s="8"/>
      <c r="D148" s="8"/>
      <c r="E148" s="30"/>
      <c r="F148" s="30"/>
      <c r="G148" s="30"/>
      <c r="H148" s="8"/>
      <c r="I148" s="8"/>
      <c r="J148" s="8"/>
      <c r="K148" s="8"/>
      <c r="L148" s="8"/>
      <c r="M148" s="8"/>
      <c r="N148" s="8"/>
      <c r="O148" s="8"/>
      <c r="P148" s="8"/>
    </row>
    <row r="149" spans="2:20" x14ac:dyDescent="0.25">
      <c r="B149" s="8"/>
      <c r="C149" s="8"/>
      <c r="D149" s="8"/>
      <c r="E149" s="30"/>
      <c r="F149" s="30"/>
      <c r="G149" s="30"/>
      <c r="H149" s="8"/>
      <c r="I149" s="8"/>
      <c r="J149" s="8"/>
      <c r="K149" s="8"/>
      <c r="L149" s="8"/>
      <c r="M149" s="8"/>
      <c r="N149" s="8"/>
      <c r="O149" s="8"/>
      <c r="P149" s="8"/>
    </row>
    <row r="150" spans="2:20" ht="16.5" customHeight="1" x14ac:dyDescent="0.25">
      <c r="B150" s="165"/>
      <c r="C150" s="165"/>
      <c r="D150" s="165"/>
      <c r="E150" s="75"/>
      <c r="F150" s="75"/>
      <c r="G150" s="75"/>
      <c r="H150" s="165"/>
      <c r="I150" s="165"/>
      <c r="J150" s="165"/>
      <c r="K150" s="165"/>
      <c r="L150" s="165"/>
      <c r="M150" s="165"/>
      <c r="N150" s="165"/>
      <c r="O150" s="165"/>
      <c r="P150" s="165"/>
    </row>
    <row r="151" spans="2:20" ht="30" customHeight="1" x14ac:dyDescent="0.2">
      <c r="B151" s="194"/>
      <c r="C151" s="194"/>
      <c r="D151" s="194"/>
      <c r="E151" s="194"/>
      <c r="F151" s="48"/>
      <c r="G151" s="166"/>
      <c r="H151" s="47"/>
      <c r="I151" s="30"/>
      <c r="J151" s="8"/>
      <c r="K151" s="194"/>
      <c r="L151" s="194"/>
      <c r="M151" s="194"/>
      <c r="N151" s="39"/>
      <c r="O151" s="39"/>
      <c r="P151" s="8"/>
      <c r="Q151" s="8"/>
    </row>
    <row r="152" spans="2:20" ht="8.25" customHeight="1" x14ac:dyDescent="0.2">
      <c r="B152" s="194"/>
      <c r="C152" s="194"/>
      <c r="D152" s="194"/>
      <c r="E152" s="194"/>
      <c r="F152" s="48"/>
      <c r="G152" s="47"/>
      <c r="H152" s="47"/>
      <c r="I152" s="30"/>
      <c r="J152" s="8"/>
      <c r="K152" s="194"/>
      <c r="L152" s="194"/>
      <c r="M152" s="194"/>
      <c r="N152" s="39"/>
      <c r="O152" s="39"/>
      <c r="P152" s="8"/>
      <c r="Q152" s="8"/>
    </row>
    <row r="153" spans="2:20" ht="19.5" customHeight="1" x14ac:dyDescent="0.2">
      <c r="B153" s="197" t="s">
        <v>86</v>
      </c>
      <c r="C153" s="197"/>
      <c r="D153" s="54" t="s">
        <v>1</v>
      </c>
      <c r="E153" s="55" t="s">
        <v>10</v>
      </c>
      <c r="F153" s="48"/>
      <c r="G153" s="47"/>
      <c r="H153" s="47"/>
      <c r="I153" s="167"/>
      <c r="J153" s="168"/>
      <c r="K153" s="197" t="s">
        <v>39</v>
      </c>
      <c r="L153" s="197"/>
      <c r="M153" s="54" t="s">
        <v>1</v>
      </c>
      <c r="N153" s="55" t="s">
        <v>10</v>
      </c>
      <c r="O153" s="30"/>
      <c r="P153" s="8"/>
      <c r="Q153" s="8"/>
    </row>
    <row r="154" spans="2:20" ht="19.5" customHeight="1" x14ac:dyDescent="0.25">
      <c r="B154" s="169" t="s">
        <v>146</v>
      </c>
      <c r="C154" s="169"/>
      <c r="D154" s="99">
        <v>2</v>
      </c>
      <c r="E154" s="100">
        <f>D154/$D$158</f>
        <v>9.3023255813953487E-3</v>
      </c>
      <c r="F154" s="48"/>
      <c r="G154"/>
      <c r="H154" s="170" t="s">
        <v>147</v>
      </c>
      <c r="J154" s="168"/>
      <c r="K154" s="169" t="s">
        <v>148</v>
      </c>
      <c r="L154" s="169"/>
      <c r="M154" s="99">
        <v>116</v>
      </c>
      <c r="N154" s="100">
        <f>M154/$M$158</f>
        <v>0.53953488372093028</v>
      </c>
      <c r="O154" s="30"/>
      <c r="P154" s="8"/>
      <c r="Q154" s="8"/>
    </row>
    <row r="155" spans="2:20" ht="19.5" customHeight="1" x14ac:dyDescent="0.25">
      <c r="B155" s="169" t="s">
        <v>94</v>
      </c>
      <c r="C155" s="169"/>
      <c r="D155" s="99">
        <v>78</v>
      </c>
      <c r="E155" s="100">
        <f>D155/$D$158</f>
        <v>0.36279069767441863</v>
      </c>
      <c r="F155" s="171"/>
      <c r="G155"/>
      <c r="H155" s="172">
        <f>SUM(E155:E156)</f>
        <v>0.97209302325581393</v>
      </c>
      <c r="J155" s="168"/>
      <c r="K155" s="169" t="s">
        <v>40</v>
      </c>
      <c r="L155" s="169"/>
      <c r="M155" s="99">
        <v>83</v>
      </c>
      <c r="N155" s="100">
        <f>M155/$M$158</f>
        <v>0.38604651162790699</v>
      </c>
      <c r="O155" s="30"/>
      <c r="P155" s="8"/>
      <c r="Q155" s="8"/>
    </row>
    <row r="156" spans="2:20" ht="19.5" customHeight="1" x14ac:dyDescent="0.25">
      <c r="B156" s="169" t="s">
        <v>95</v>
      </c>
      <c r="C156" s="169"/>
      <c r="D156" s="99">
        <v>131</v>
      </c>
      <c r="E156" s="100">
        <f>D156/$D$158</f>
        <v>0.6093023255813953</v>
      </c>
      <c r="F156" s="171"/>
      <c r="G156"/>
      <c r="H156"/>
      <c r="I156" s="173"/>
      <c r="J156" s="168"/>
      <c r="K156" s="169" t="s">
        <v>41</v>
      </c>
      <c r="L156" s="169"/>
      <c r="M156" s="99">
        <v>8</v>
      </c>
      <c r="N156" s="100">
        <f>M156/$M$158</f>
        <v>3.7209302325581395E-2</v>
      </c>
      <c r="O156" s="30"/>
      <c r="P156" s="8"/>
      <c r="Q156" s="8"/>
    </row>
    <row r="157" spans="2:20" ht="19.5" customHeight="1" thickBot="1" x14ac:dyDescent="0.3">
      <c r="B157" s="174" t="s">
        <v>98</v>
      </c>
      <c r="C157" s="174"/>
      <c r="D157" s="70">
        <v>4</v>
      </c>
      <c r="E157" s="21">
        <f>D157/$D$158</f>
        <v>1.8604651162790697E-2</v>
      </c>
      <c r="F157" s="171"/>
      <c r="G157" s="47"/>
      <c r="H157" s="47"/>
      <c r="I157" s="175"/>
      <c r="J157" s="168"/>
      <c r="K157" s="174" t="s">
        <v>149</v>
      </c>
      <c r="L157" s="174"/>
      <c r="M157" s="70">
        <v>8</v>
      </c>
      <c r="N157" s="21">
        <f>M157/$M$158</f>
        <v>3.7209302325581395E-2</v>
      </c>
      <c r="O157" s="30"/>
      <c r="P157" s="8"/>
      <c r="Q157" s="8"/>
    </row>
    <row r="158" spans="2:20" ht="19.5" customHeight="1" x14ac:dyDescent="0.2">
      <c r="B158" s="202" t="s">
        <v>1</v>
      </c>
      <c r="C158" s="202"/>
      <c r="D158" s="72">
        <f>SUM(D154:D157)</f>
        <v>215</v>
      </c>
      <c r="E158" s="73">
        <f>SUM(E154:E157)</f>
        <v>1</v>
      </c>
      <c r="F158" s="48"/>
      <c r="G158" s="47"/>
      <c r="H158" s="47"/>
      <c r="I158" s="167"/>
      <c r="J158" s="168"/>
      <c r="K158" s="202" t="s">
        <v>1</v>
      </c>
      <c r="L158" s="202"/>
      <c r="M158" s="72">
        <f>SUM(M154:M157)</f>
        <v>215</v>
      </c>
      <c r="N158" s="73">
        <f>SUM(N154:N157)</f>
        <v>1</v>
      </c>
      <c r="O158" s="30"/>
      <c r="P158" s="8"/>
      <c r="Q158" s="8"/>
    </row>
    <row r="159" spans="2:20" s="2" customFormat="1" ht="16.5" x14ac:dyDescent="0.2">
      <c r="B159" s="176"/>
      <c r="C159" s="176"/>
      <c r="D159" s="177"/>
      <c r="E159" s="178"/>
      <c r="F159" s="179"/>
      <c r="G159" s="180"/>
      <c r="H159" s="180"/>
      <c r="I159" s="181"/>
      <c r="J159" s="182"/>
      <c r="K159" s="176"/>
      <c r="L159" s="176"/>
      <c r="M159" s="177"/>
      <c r="N159" s="178"/>
      <c r="O159" s="123"/>
      <c r="P159" s="41"/>
      <c r="Q159" s="41"/>
    </row>
    <row r="160" spans="2:20" s="2" customFormat="1" ht="16.5" x14ac:dyDescent="0.2">
      <c r="B160" s="176"/>
      <c r="C160" s="176"/>
      <c r="D160" s="177"/>
      <c r="E160" s="178"/>
      <c r="F160" s="179"/>
      <c r="G160" s="180"/>
      <c r="H160" s="180"/>
      <c r="I160" s="181"/>
      <c r="J160" s="182"/>
      <c r="K160" s="176"/>
      <c r="L160" s="176"/>
      <c r="M160" s="177"/>
      <c r="N160" s="178"/>
      <c r="O160" s="123"/>
      <c r="P160" s="41"/>
      <c r="Q160" s="41"/>
    </row>
    <row r="161" spans="2:16" x14ac:dyDescent="0.2">
      <c r="B161" s="30"/>
      <c r="C161" s="30"/>
      <c r="D161" s="30"/>
      <c r="E161" s="30"/>
      <c r="F161" s="48"/>
      <c r="G161" s="47"/>
      <c r="H161" s="47"/>
      <c r="I161" s="8"/>
      <c r="J161" s="8"/>
      <c r="K161" s="8"/>
      <c r="L161" s="8"/>
      <c r="M161" s="30"/>
      <c r="N161" s="8"/>
      <c r="O161" s="8"/>
      <c r="P161" s="8"/>
    </row>
    <row r="162" spans="2:16" x14ac:dyDescent="0.25">
      <c r="B162" s="30"/>
      <c r="C162" s="30"/>
      <c r="D162" s="30"/>
      <c r="E162" s="30"/>
      <c r="F162" s="30"/>
      <c r="G162" s="30"/>
      <c r="H162" s="8"/>
      <c r="I162" s="8"/>
      <c r="J162" s="8"/>
      <c r="K162" s="8"/>
      <c r="L162" s="8"/>
      <c r="M162" s="30"/>
      <c r="N162" s="8"/>
      <c r="O162" s="8"/>
      <c r="P162" s="8"/>
    </row>
    <row r="163" spans="2:16" ht="24.75" customHeight="1" x14ac:dyDescent="0.25">
      <c r="I163"/>
      <c r="J163"/>
      <c r="K163"/>
      <c r="L163"/>
      <c r="M163"/>
    </row>
    <row r="164" spans="2:16" ht="19.5" customHeight="1" x14ac:dyDescent="0.25">
      <c r="B164" s="197" t="s">
        <v>150</v>
      </c>
      <c r="C164" s="197"/>
      <c r="D164" s="54" t="s">
        <v>1</v>
      </c>
      <c r="E164" s="55" t="s">
        <v>10</v>
      </c>
      <c r="I164"/>
      <c r="J164"/>
      <c r="K164"/>
      <c r="L164"/>
      <c r="M164"/>
    </row>
    <row r="165" spans="2:16" ht="19.5" customHeight="1" x14ac:dyDescent="0.25">
      <c r="B165" s="169" t="s">
        <v>151</v>
      </c>
      <c r="C165" s="169"/>
      <c r="D165" s="183">
        <v>65</v>
      </c>
      <c r="E165" s="100">
        <f>D165/$D$168</f>
        <v>0.30232558139534882</v>
      </c>
      <c r="I165"/>
      <c r="J165"/>
      <c r="K165"/>
      <c r="L165"/>
      <c r="M165"/>
    </row>
    <row r="166" spans="2:16" ht="19.5" customHeight="1" x14ac:dyDescent="0.25">
      <c r="B166" s="169" t="s">
        <v>152</v>
      </c>
      <c r="C166" s="169"/>
      <c r="D166" s="183">
        <v>144</v>
      </c>
      <c r="E166" s="100">
        <f>D166/$D$168</f>
        <v>0.66976744186046511</v>
      </c>
      <c r="I166"/>
      <c r="J166"/>
      <c r="K166"/>
      <c r="L166"/>
      <c r="M166"/>
    </row>
    <row r="167" spans="2:16" ht="19.5" customHeight="1" thickBot="1" x14ac:dyDescent="0.3">
      <c r="B167" s="184" t="s">
        <v>85</v>
      </c>
      <c r="C167" s="184"/>
      <c r="D167" s="185">
        <v>6</v>
      </c>
      <c r="E167" s="186">
        <f>+D167/D168</f>
        <v>2.7906976744186046E-2</v>
      </c>
      <c r="I167"/>
      <c r="J167"/>
      <c r="K167"/>
      <c r="L167"/>
      <c r="M167"/>
    </row>
    <row r="168" spans="2:16" ht="19.5" customHeight="1" x14ac:dyDescent="0.25">
      <c r="B168" s="203" t="s">
        <v>1</v>
      </c>
      <c r="C168" s="203"/>
      <c r="D168" s="187">
        <f>SUM(D165:D167)</f>
        <v>215</v>
      </c>
      <c r="E168" s="73">
        <f>SUM(E165:E167)</f>
        <v>1</v>
      </c>
      <c r="I168"/>
      <c r="J168"/>
      <c r="K168"/>
      <c r="L168"/>
      <c r="M168"/>
    </row>
    <row r="169" spans="2:16" x14ac:dyDescent="0.25">
      <c r="I169"/>
      <c r="J169"/>
      <c r="K169"/>
      <c r="L169"/>
      <c r="M169"/>
    </row>
    <row r="170" spans="2:16" x14ac:dyDescent="0.25">
      <c r="H170" s="188"/>
      <c r="I170" s="188"/>
      <c r="J170"/>
      <c r="K170"/>
      <c r="L170"/>
      <c r="M170"/>
    </row>
    <row r="174" spans="2:16" x14ac:dyDescent="0.25">
      <c r="B174" s="30"/>
      <c r="C174" s="194"/>
      <c r="D174" s="194"/>
      <c r="E174" s="194"/>
      <c r="F174" s="194"/>
      <c r="G174" s="126"/>
      <c r="H174" s="8"/>
      <c r="I174" s="204"/>
      <c r="J174" s="204"/>
      <c r="K174" s="204"/>
    </row>
    <row r="175" spans="2:16" x14ac:dyDescent="0.25">
      <c r="B175" s="30"/>
      <c r="C175" s="194"/>
      <c r="D175" s="194"/>
      <c r="E175" s="194"/>
      <c r="F175" s="194"/>
      <c r="G175" s="126"/>
      <c r="H175" s="8"/>
      <c r="I175" s="204"/>
      <c r="J175" s="204"/>
      <c r="K175" s="204"/>
    </row>
    <row r="176" spans="2:16" x14ac:dyDescent="0.25">
      <c r="B176" s="30"/>
      <c r="G176" s="126"/>
      <c r="H176" s="75"/>
      <c r="I176" s="75"/>
      <c r="J176" s="75"/>
      <c r="K176" s="8"/>
    </row>
    <row r="177" spans="2:11" ht="12" customHeight="1" x14ac:dyDescent="0.25">
      <c r="B177" s="30"/>
      <c r="G177" s="75"/>
      <c r="H177" s="189"/>
      <c r="I177" s="30"/>
      <c r="J177" s="30"/>
      <c r="K177" s="75"/>
    </row>
    <row r="178" spans="2:11" ht="27.75" customHeight="1" x14ac:dyDescent="0.25">
      <c r="B178" s="198" t="s">
        <v>42</v>
      </c>
      <c r="C178" s="199"/>
      <c r="D178" s="3">
        <v>2020</v>
      </c>
      <c r="E178" s="3">
        <v>2021</v>
      </c>
      <c r="F178" s="190" t="s">
        <v>153</v>
      </c>
      <c r="G178" s="75"/>
      <c r="H178" s="189"/>
      <c r="I178" s="30"/>
      <c r="J178" s="30"/>
      <c r="K178" s="75"/>
    </row>
    <row r="179" spans="2:11" ht="27" customHeight="1" thickBot="1" x14ac:dyDescent="0.3">
      <c r="B179" s="200" t="s">
        <v>44</v>
      </c>
      <c r="C179" s="201"/>
      <c r="D179" s="4">
        <v>169</v>
      </c>
      <c r="E179" s="4">
        <v>215</v>
      </c>
      <c r="F179" s="191">
        <f>E179/D179-1</f>
        <v>0.27218934911242609</v>
      </c>
      <c r="G179" s="75"/>
      <c r="H179" s="189"/>
      <c r="I179" s="30"/>
      <c r="J179" s="30"/>
      <c r="K179" s="75"/>
    </row>
    <row r="180" spans="2:11" x14ac:dyDescent="0.25">
      <c r="B180" s="192"/>
      <c r="C180" s="192"/>
      <c r="D180" s="192"/>
      <c r="E180" s="192"/>
      <c r="F180" s="192"/>
      <c r="G180" s="75"/>
      <c r="H180" s="189"/>
      <c r="I180" s="30"/>
      <c r="J180" s="30"/>
      <c r="K180" s="75"/>
    </row>
    <row r="181" spans="2:11" x14ac:dyDescent="0.25">
      <c r="B181" s="192"/>
      <c r="E181" s="1"/>
      <c r="F181" s="1"/>
      <c r="G181" s="75"/>
      <c r="H181" s="189"/>
      <c r="I181" s="30"/>
      <c r="J181" s="30"/>
      <c r="K181" s="75"/>
    </row>
    <row r="183" spans="2:11" x14ac:dyDescent="0.25">
      <c r="B183" s="132"/>
    </row>
    <row r="184" spans="2:11" x14ac:dyDescent="0.25">
      <c r="B184" s="132" t="s">
        <v>154</v>
      </c>
    </row>
  </sheetData>
  <mergeCells count="64">
    <mergeCell ref="I64:J64"/>
    <mergeCell ref="I59:J59"/>
    <mergeCell ref="I60:J60"/>
    <mergeCell ref="I61:J61"/>
    <mergeCell ref="I62:J62"/>
    <mergeCell ref="I63:J63"/>
    <mergeCell ref="B86:C86"/>
    <mergeCell ref="B5:P6"/>
    <mergeCell ref="B7:P7"/>
    <mergeCell ref="B9:P10"/>
    <mergeCell ref="B12:P12"/>
    <mergeCell ref="B17:C17"/>
    <mergeCell ref="B26:C26"/>
    <mergeCell ref="I39:J39"/>
    <mergeCell ref="I40:J40"/>
    <mergeCell ref="I41:J41"/>
    <mergeCell ref="I42:J42"/>
    <mergeCell ref="I43:J43"/>
    <mergeCell ref="I44:J44"/>
    <mergeCell ref="I45:J45"/>
    <mergeCell ref="I46:J46"/>
    <mergeCell ref="I47:J47"/>
    <mergeCell ref="J37:N37"/>
    <mergeCell ref="B72:C72"/>
    <mergeCell ref="G72:I72"/>
    <mergeCell ref="L76:M76"/>
    <mergeCell ref="G85:I85"/>
    <mergeCell ref="I48:J48"/>
    <mergeCell ref="I49:J49"/>
    <mergeCell ref="I50:J50"/>
    <mergeCell ref="I51:J51"/>
    <mergeCell ref="I52:J52"/>
    <mergeCell ref="I53:J53"/>
    <mergeCell ref="I54:J54"/>
    <mergeCell ref="I55:J55"/>
    <mergeCell ref="I56:J56"/>
    <mergeCell ref="I57:J57"/>
    <mergeCell ref="I58:J58"/>
    <mergeCell ref="N125:N126"/>
    <mergeCell ref="B91:D92"/>
    <mergeCell ref="K91:O92"/>
    <mergeCell ref="K93:L93"/>
    <mergeCell ref="K96:L96"/>
    <mergeCell ref="K99:L99"/>
    <mergeCell ref="K103:L103"/>
    <mergeCell ref="B105:F105"/>
    <mergeCell ref="B107:D107"/>
    <mergeCell ref="H107:I107"/>
    <mergeCell ref="K125:L126"/>
    <mergeCell ref="M125:M126"/>
    <mergeCell ref="K132:L132"/>
    <mergeCell ref="B146:D146"/>
    <mergeCell ref="B151:E152"/>
    <mergeCell ref="K151:M152"/>
    <mergeCell ref="B153:C153"/>
    <mergeCell ref="K153:L153"/>
    <mergeCell ref="B178:C178"/>
    <mergeCell ref="B179:C179"/>
    <mergeCell ref="B158:C158"/>
    <mergeCell ref="K158:L158"/>
    <mergeCell ref="B164:C164"/>
    <mergeCell ref="B168:C168"/>
    <mergeCell ref="C174:F175"/>
    <mergeCell ref="I174:K175"/>
  </mergeCells>
  <printOptions horizontalCentered="1"/>
  <pageMargins left="0.19685039370078741" right="0.11811023622047245" top="0.70866141732283472" bottom="0.11811023622047245" header="0.31496062992125984" footer="0.31496062992125984"/>
  <pageSetup paperSize="9" scale="46" fitToHeight="2" orientation="portrait" r:id="rId1"/>
  <rowBreaks count="1" manualBreakCount="1">
    <brk id="88" max="1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Tentativa</vt:lpstr>
      <vt:lpstr>Tentativa!Área_de_impresión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wilber mamani montoya</dc:creator>
  <cp:lastModifiedBy>USER</cp:lastModifiedBy>
  <cp:lastPrinted>2021-09-14T15:55:48Z</cp:lastPrinted>
  <dcterms:created xsi:type="dcterms:W3CDTF">2021-09-13T17:00:38Z</dcterms:created>
  <dcterms:modified xsi:type="dcterms:W3CDTF">2021-09-15T04:49:32Z</dcterms:modified>
</cp:coreProperties>
</file>