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Wilmer\Desktop\NOVIEMBRE 2021\reemplazar-bv\"/>
    </mc:Choice>
  </mc:AlternateContent>
  <xr:revisionPtr revIDLastSave="0" documentId="13_ncr:1_{C230A977-65FB-4503-B146-FDD9A795715C}" xr6:coauthVersionLast="47" xr6:coauthVersionMax="47" xr10:uidLastSave="{00000000-0000-0000-0000-000000000000}"/>
  <bookViews>
    <workbookView xWindow="-120" yWindow="-120" windowWidth="25440" windowHeight="15390" xr2:uid="{4BECCEBB-9F07-47D7-8784-CFA570191A92}"/>
  </bookViews>
  <sheets>
    <sheet name="Casos del CEM" sheetId="1" r:id="rId1"/>
  </sheets>
  <externalReferences>
    <externalReference r:id="rId2"/>
  </externalReferences>
  <definedNames>
    <definedName name="_xlnm.Print_Area" localSheetId="0">'Casos del CEM'!$A$1:$S$174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69" i="1" l="1"/>
  <c r="J160" i="1"/>
  <c r="I160" i="1"/>
  <c r="H160" i="1"/>
  <c r="G160" i="1"/>
  <c r="F160" i="1"/>
  <c r="E160" i="1"/>
  <c r="D160" i="1"/>
  <c r="C159" i="1"/>
  <c r="C158" i="1"/>
  <c r="C157" i="1"/>
  <c r="C156" i="1"/>
  <c r="C155" i="1"/>
  <c r="C154" i="1"/>
  <c r="C153" i="1"/>
  <c r="C152" i="1"/>
  <c r="C151" i="1"/>
  <c r="C150" i="1"/>
  <c r="C149" i="1"/>
  <c r="C148" i="1"/>
  <c r="C147" i="1"/>
  <c r="C146" i="1"/>
  <c r="C145" i="1"/>
  <c r="C144" i="1"/>
  <c r="C143" i="1"/>
  <c r="C142" i="1"/>
  <c r="C141" i="1"/>
  <c r="C140" i="1"/>
  <c r="C139" i="1"/>
  <c r="C138" i="1"/>
  <c r="C137" i="1"/>
  <c r="C136" i="1"/>
  <c r="C135" i="1"/>
  <c r="K122" i="1"/>
  <c r="J122" i="1"/>
  <c r="I122" i="1"/>
  <c r="H122" i="1"/>
  <c r="G122" i="1"/>
  <c r="F122" i="1"/>
  <c r="E122" i="1"/>
  <c r="D122" i="1"/>
  <c r="C121" i="1"/>
  <c r="C120" i="1"/>
  <c r="C119" i="1"/>
  <c r="C118" i="1"/>
  <c r="Q114" i="1"/>
  <c r="P114" i="1"/>
  <c r="O114" i="1"/>
  <c r="N114" i="1"/>
  <c r="Q113" i="1"/>
  <c r="P113" i="1"/>
  <c r="O113" i="1"/>
  <c r="N113" i="1"/>
  <c r="Q112" i="1"/>
  <c r="P112" i="1"/>
  <c r="O112" i="1"/>
  <c r="N112" i="1"/>
  <c r="Q111" i="1"/>
  <c r="Q115" i="1" s="1"/>
  <c r="P111" i="1"/>
  <c r="O111" i="1"/>
  <c r="O115" i="1" s="1"/>
  <c r="N111" i="1"/>
  <c r="K111" i="1"/>
  <c r="J111" i="1"/>
  <c r="I111" i="1"/>
  <c r="H111" i="1"/>
  <c r="G111" i="1"/>
  <c r="F111" i="1"/>
  <c r="E111" i="1"/>
  <c r="D111" i="1"/>
  <c r="C110" i="1"/>
  <c r="C109" i="1"/>
  <c r="C108" i="1"/>
  <c r="C107" i="1"/>
  <c r="R94" i="1"/>
  <c r="Q94" i="1"/>
  <c r="P94" i="1"/>
  <c r="N94" i="1"/>
  <c r="M94" i="1"/>
  <c r="L94" i="1"/>
  <c r="J94" i="1"/>
  <c r="I94" i="1"/>
  <c r="H94" i="1"/>
  <c r="F94" i="1"/>
  <c r="E94" i="1"/>
  <c r="D94" i="1"/>
  <c r="O92" i="1"/>
  <c r="K92" i="1"/>
  <c r="G92" i="1"/>
  <c r="C92" i="1"/>
  <c r="O91" i="1"/>
  <c r="K91" i="1"/>
  <c r="G91" i="1"/>
  <c r="C91" i="1"/>
  <c r="O90" i="1"/>
  <c r="K90" i="1"/>
  <c r="G90" i="1"/>
  <c r="C90" i="1"/>
  <c r="O89" i="1"/>
  <c r="K89" i="1"/>
  <c r="G89" i="1"/>
  <c r="C89" i="1"/>
  <c r="O88" i="1"/>
  <c r="K88" i="1"/>
  <c r="G88" i="1"/>
  <c r="C88" i="1"/>
  <c r="O87" i="1"/>
  <c r="K87" i="1"/>
  <c r="G87" i="1"/>
  <c r="C87" i="1"/>
  <c r="O86" i="1"/>
  <c r="K86" i="1"/>
  <c r="G86" i="1"/>
  <c r="C86" i="1"/>
  <c r="O85" i="1"/>
  <c r="K85" i="1"/>
  <c r="G85" i="1"/>
  <c r="C85" i="1"/>
  <c r="O84" i="1"/>
  <c r="K84" i="1"/>
  <c r="G84" i="1"/>
  <c r="C84" i="1"/>
  <c r="O83" i="1"/>
  <c r="K83" i="1"/>
  <c r="G83" i="1"/>
  <c r="C83" i="1"/>
  <c r="O82" i="1"/>
  <c r="O94" i="1" s="1"/>
  <c r="K82" i="1"/>
  <c r="K94" i="1" s="1"/>
  <c r="G82" i="1"/>
  <c r="G94" i="1" s="1"/>
  <c r="C82" i="1"/>
  <c r="C94" i="1" s="1"/>
  <c r="H68" i="1"/>
  <c r="G68" i="1"/>
  <c r="F68" i="1"/>
  <c r="E68" i="1"/>
  <c r="D68" i="1"/>
  <c r="C66" i="1"/>
  <c r="C65" i="1"/>
  <c r="C64" i="1"/>
  <c r="C63" i="1"/>
  <c r="C62" i="1"/>
  <c r="C61" i="1"/>
  <c r="C60" i="1"/>
  <c r="C59" i="1"/>
  <c r="C58" i="1"/>
  <c r="C57" i="1"/>
  <c r="C68" i="1" s="1"/>
  <c r="C69" i="1" s="1"/>
  <c r="C56" i="1"/>
  <c r="K49" i="1"/>
  <c r="J49" i="1"/>
  <c r="I49" i="1"/>
  <c r="H49" i="1"/>
  <c r="G49" i="1"/>
  <c r="F49" i="1"/>
  <c r="E49" i="1"/>
  <c r="D49" i="1"/>
  <c r="C47" i="1"/>
  <c r="C46" i="1"/>
  <c r="C45" i="1"/>
  <c r="C44" i="1"/>
  <c r="C43" i="1"/>
  <c r="C42" i="1"/>
  <c r="C41" i="1"/>
  <c r="C40" i="1"/>
  <c r="O39" i="1"/>
  <c r="C39" i="1"/>
  <c r="C38" i="1"/>
  <c r="C37" i="1"/>
  <c r="R30" i="1"/>
  <c r="Q30" i="1"/>
  <c r="P30" i="1"/>
  <c r="O30" i="1"/>
  <c r="E30" i="1"/>
  <c r="E31" i="1" s="1"/>
  <c r="D30" i="1"/>
  <c r="N28" i="1"/>
  <c r="C28" i="1"/>
  <c r="N27" i="1"/>
  <c r="C27" i="1"/>
  <c r="N26" i="1"/>
  <c r="C26" i="1"/>
  <c r="N25" i="1"/>
  <c r="C25" i="1"/>
  <c r="N24" i="1"/>
  <c r="C24" i="1"/>
  <c r="N23" i="1"/>
  <c r="C23" i="1"/>
  <c r="N22" i="1"/>
  <c r="C22" i="1"/>
  <c r="N21" i="1"/>
  <c r="C21" i="1"/>
  <c r="N20" i="1"/>
  <c r="C20" i="1"/>
  <c r="N19" i="1"/>
  <c r="C19" i="1"/>
  <c r="N18" i="1"/>
  <c r="N30" i="1" s="1"/>
  <c r="N31" i="1" s="1"/>
  <c r="C18" i="1"/>
  <c r="C30" i="1" s="1"/>
  <c r="I95" i="1" l="1"/>
  <c r="P95" i="1"/>
  <c r="R95" i="1"/>
  <c r="C49" i="1"/>
  <c r="O36" i="1"/>
  <c r="O38" i="1"/>
  <c r="H95" i="1"/>
  <c r="G95" i="1" s="1"/>
  <c r="J95" i="1"/>
  <c r="Q95" i="1"/>
  <c r="C111" i="1"/>
  <c r="G112" i="1" s="1"/>
  <c r="N115" i="1"/>
  <c r="P115" i="1"/>
  <c r="C122" i="1"/>
  <c r="G123" i="1" s="1"/>
  <c r="K50" i="1"/>
  <c r="G50" i="1"/>
  <c r="I50" i="1"/>
  <c r="E50" i="1"/>
  <c r="C31" i="1"/>
  <c r="D31" i="1"/>
  <c r="O31" i="1"/>
  <c r="Q31" i="1"/>
  <c r="C50" i="1"/>
  <c r="E69" i="1"/>
  <c r="G69" i="1"/>
  <c r="P31" i="1"/>
  <c r="R31" i="1"/>
  <c r="D69" i="1"/>
  <c r="F69" i="1"/>
  <c r="H69" i="1"/>
  <c r="D95" i="1"/>
  <c r="F95" i="1"/>
  <c r="M95" i="1"/>
  <c r="J112" i="1"/>
  <c r="F112" i="1"/>
  <c r="C112" i="1"/>
  <c r="J123" i="1"/>
  <c r="F123" i="1"/>
  <c r="D50" i="1"/>
  <c r="F50" i="1"/>
  <c r="O37" i="1"/>
  <c r="H50" i="1"/>
  <c r="J50" i="1"/>
  <c r="E95" i="1"/>
  <c r="L95" i="1"/>
  <c r="N95" i="1"/>
  <c r="I123" i="1"/>
  <c r="C160" i="1"/>
  <c r="E161" i="1" s="1"/>
  <c r="E123" i="1" l="1"/>
  <c r="O95" i="1"/>
  <c r="K123" i="1"/>
  <c r="D123" i="1"/>
  <c r="C123" i="1" s="1"/>
  <c r="H123" i="1"/>
  <c r="I112" i="1"/>
  <c r="E112" i="1"/>
  <c r="D112" i="1"/>
  <c r="H112" i="1"/>
  <c r="K112" i="1"/>
  <c r="H161" i="1"/>
  <c r="D161" i="1"/>
  <c r="K95" i="1"/>
  <c r="G161" i="1"/>
  <c r="C95" i="1"/>
  <c r="J161" i="1"/>
  <c r="F161" i="1"/>
  <c r="I161" i="1"/>
  <c r="O40" i="1"/>
  <c r="P39" i="1" l="1"/>
  <c r="P36" i="1"/>
  <c r="P38" i="1"/>
  <c r="P37" i="1"/>
  <c r="C161" i="1"/>
  <c r="P40" i="1" l="1"/>
</calcChain>
</file>

<file path=xl/sharedStrings.xml><?xml version="1.0" encoding="utf-8"?>
<sst xmlns="http://schemas.openxmlformats.org/spreadsheetml/2006/main" count="215" uniqueCount="104">
  <si>
    <r>
      <t xml:space="preserve"> REPORTE ESTADÍSTICO DE CASOS ATENDIDOS</t>
    </r>
    <r>
      <rPr>
        <b/>
        <sz val="18"/>
        <color indexed="9"/>
        <rFont val="Arial"/>
        <family val="2"/>
      </rPr>
      <t xml:space="preserve"> </t>
    </r>
    <r>
      <rPr>
        <b/>
        <sz val="18"/>
        <color theme="0"/>
        <rFont val="Arial"/>
        <family val="2"/>
      </rPr>
      <t>EN LOS CENTROS EMERGENCIA MUJER (CEM)</t>
    </r>
  </si>
  <si>
    <t>Periodo: Enero - Noviembre, 2021 (Preliminar)</t>
  </si>
  <si>
    <t xml:space="preserve">Mes </t>
  </si>
  <si>
    <t>Total</t>
  </si>
  <si>
    <t>Mujer</t>
  </si>
  <si>
    <t>Hombre</t>
  </si>
  <si>
    <t>Económica</t>
  </si>
  <si>
    <t>Psicológica</t>
  </si>
  <si>
    <t>Física</t>
  </si>
  <si>
    <t>Sexual</t>
  </si>
  <si>
    <t>Enero</t>
  </si>
  <si>
    <t>Febrero</t>
  </si>
  <si>
    <t>Marzo</t>
  </si>
  <si>
    <t>Abril</t>
  </si>
  <si>
    <t>Mayo</t>
  </si>
  <si>
    <t>Junio</t>
  </si>
  <si>
    <t>Julio</t>
  </si>
  <si>
    <t>Agosto</t>
  </si>
  <si>
    <t>Setiembre</t>
  </si>
  <si>
    <t>Octubre</t>
  </si>
  <si>
    <t>Noviembre</t>
  </si>
  <si>
    <t>Diciembre</t>
  </si>
  <si>
    <t>%</t>
  </si>
  <si>
    <t>Mes</t>
  </si>
  <si>
    <t>0 a 5
años</t>
  </si>
  <si>
    <t>6 a 11
años</t>
  </si>
  <si>
    <t>12 a 17
años</t>
  </si>
  <si>
    <t>18 a 25
años</t>
  </si>
  <si>
    <t>26 a 35
años</t>
  </si>
  <si>
    <t>36 a 45
años</t>
  </si>
  <si>
    <t>46 a 59
años</t>
  </si>
  <si>
    <t>60 a más
años</t>
  </si>
  <si>
    <t>Niños y niñas</t>
  </si>
  <si>
    <t>Adolescentes</t>
  </si>
  <si>
    <t>Personas Adultas</t>
  </si>
  <si>
    <t>Personas Adultas Mayores</t>
  </si>
  <si>
    <t>Nuevo</t>
  </si>
  <si>
    <t>Reingreso</t>
  </si>
  <si>
    <t>Reincidente</t>
  </si>
  <si>
    <t>Derivado</t>
  </si>
  <si>
    <t>Continuador</t>
  </si>
  <si>
    <t>Abandono</t>
  </si>
  <si>
    <t>Violación sexual</t>
  </si>
  <si>
    <t>Trata con fines de explotación sexual</t>
  </si>
  <si>
    <t>Acoso sexual en espacios públicos</t>
  </si>
  <si>
    <t>0 a 17 
años</t>
  </si>
  <si>
    <t>18 a 59 
años</t>
  </si>
  <si>
    <t>Tipo de Violencia</t>
  </si>
  <si>
    <t>Económica o patrimonial</t>
  </si>
  <si>
    <t>Tipo de violencia</t>
  </si>
  <si>
    <t>Quechua</t>
  </si>
  <si>
    <t>Aimara</t>
  </si>
  <si>
    <t>Indígena u originario de la Amazonía</t>
  </si>
  <si>
    <t>Perteneciente o parte de otro pueblo indígena u originario</t>
  </si>
  <si>
    <t>Negro, moreno, zambo, mulato o afrodescendiente</t>
  </si>
  <si>
    <t>Blanco</t>
  </si>
  <si>
    <t>Mestizo</t>
  </si>
  <si>
    <t>Otro</t>
  </si>
  <si>
    <t>Figura N° 1: Casos atendidos por los CEM según departamento</t>
  </si>
  <si>
    <t>Departamento</t>
  </si>
  <si>
    <t>Total de Casos</t>
  </si>
  <si>
    <t>Valoración del riesgo para la integridad de la persona usuaria</t>
  </si>
  <si>
    <t>Persona usuaria interpuso denuncia por el último hecho de violencia previa a la intervención del CEM</t>
  </si>
  <si>
    <t>Persona usuaria solicitó patrocinio legal del CEM</t>
  </si>
  <si>
    <t>Leve</t>
  </si>
  <si>
    <t>Moderado</t>
  </si>
  <si>
    <t>Severo</t>
  </si>
  <si>
    <t>No</t>
  </si>
  <si>
    <t>Si</t>
  </si>
  <si>
    <t>Amazonas</t>
  </si>
  <si>
    <t>Ancash</t>
  </si>
  <si>
    <t>Apurimac</t>
  </si>
  <si>
    <t>Arequipa</t>
  </si>
  <si>
    <t>Ayacucho</t>
  </si>
  <si>
    <t>Cajamarca</t>
  </si>
  <si>
    <t>Callao</t>
  </si>
  <si>
    <t>Cusco</t>
  </si>
  <si>
    <t>Huancavelica</t>
  </si>
  <si>
    <t>Huanuco</t>
  </si>
  <si>
    <t>Ica</t>
  </si>
  <si>
    <t>Junin</t>
  </si>
  <si>
    <t>La Libertad</t>
  </si>
  <si>
    <t>Lambayeque</t>
  </si>
  <si>
    <t>Lima</t>
  </si>
  <si>
    <t>Loreto</t>
  </si>
  <si>
    <t>Madre De Dios</t>
  </si>
  <si>
    <t>Moquegua</t>
  </si>
  <si>
    <t>Pasco</t>
  </si>
  <si>
    <t>Piura</t>
  </si>
  <si>
    <t>Puno</t>
  </si>
  <si>
    <t>San Martin</t>
  </si>
  <si>
    <t>Leyenda</t>
  </si>
  <si>
    <t>Intervalo</t>
  </si>
  <si>
    <t>Tacna</t>
  </si>
  <si>
    <t>0 a 6 000 casos</t>
  </si>
  <si>
    <t>Tumbes</t>
  </si>
  <si>
    <t>6 001 a 12 000 casos</t>
  </si>
  <si>
    <t>Ucayali</t>
  </si>
  <si>
    <t>12 001 a 18 000 casos</t>
  </si>
  <si>
    <t>18 001 a más casos</t>
  </si>
  <si>
    <t>Periodo</t>
  </si>
  <si>
    <t>Variación porcentual</t>
  </si>
  <si>
    <t>Enero - Noviembre</t>
  </si>
  <si>
    <r>
      <rPr>
        <b/>
        <sz val="8"/>
        <color theme="1"/>
        <rFont val="Calibri"/>
        <family val="2"/>
        <scheme val="minor"/>
      </rPr>
      <t>Fuente:</t>
    </r>
    <r>
      <rPr>
        <sz val="8"/>
        <color theme="1"/>
        <rFont val="Calibri"/>
        <family val="2"/>
        <scheme val="minor"/>
      </rPr>
      <t xml:space="preserve"> Registro de casos del CEM / SGEC / AURORA / MIMP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</si>
</sst>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8"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15"/>
      <color theme="1"/>
      <name val="Arial"/>
      <family val="2"/>
    </font>
    <font>
      <b/>
      <sz val="10"/>
      <name val="Arial"/>
      <family val="2"/>
    </font>
    <font>
      <sz val="10"/>
      <color theme="0"/>
      <name val="Arial"/>
      <family val="2"/>
    </font>
    <font>
      <b/>
      <sz val="18"/>
      <color theme="0"/>
      <name val="Arial"/>
      <family val="2"/>
    </font>
    <font>
      <b/>
      <sz val="18"/>
      <color indexed="9"/>
      <name val="Arial"/>
      <family val="2"/>
    </font>
    <font>
      <b/>
      <u/>
      <sz val="15"/>
      <color theme="0"/>
      <name val="Arial"/>
      <family val="2"/>
    </font>
    <font>
      <b/>
      <sz val="16"/>
      <color theme="0"/>
      <name val="Arial"/>
      <family val="2"/>
    </font>
    <font>
      <b/>
      <sz val="12"/>
      <color theme="0"/>
      <name val="Arial"/>
      <family val="2"/>
    </font>
    <font>
      <b/>
      <sz val="10"/>
      <color theme="0"/>
      <name val="Arial"/>
      <family val="2"/>
    </font>
    <font>
      <i/>
      <sz val="11"/>
      <name val="Arial"/>
      <family val="2"/>
    </font>
    <font>
      <b/>
      <sz val="14"/>
      <color theme="0"/>
      <name val="Arial"/>
      <family val="2"/>
    </font>
    <font>
      <b/>
      <sz val="12"/>
      <name val="Arial"/>
      <family val="2"/>
    </font>
    <font>
      <b/>
      <sz val="11"/>
      <color theme="0"/>
      <name val="Arial"/>
      <family val="2"/>
    </font>
    <font>
      <sz val="10"/>
      <name val="Arial Narrow"/>
      <family val="2"/>
    </font>
    <font>
      <b/>
      <sz val="11"/>
      <color theme="0"/>
      <name val="Arial Narrow"/>
      <family val="2"/>
    </font>
    <font>
      <b/>
      <sz val="11"/>
      <name val="Arial Narrow"/>
      <family val="2"/>
    </font>
    <font>
      <b/>
      <sz val="11"/>
      <name val="Arial"/>
      <family val="2"/>
    </font>
    <font>
      <sz val="11"/>
      <name val="Arial"/>
      <family val="2"/>
    </font>
    <font>
      <b/>
      <sz val="9"/>
      <name val="Arial Narrow"/>
      <family val="2"/>
    </font>
    <font>
      <b/>
      <sz val="12"/>
      <color theme="1"/>
      <name val="Arial"/>
      <family val="2"/>
    </font>
    <font>
      <sz val="10"/>
      <color rgb="FFFF0000"/>
      <name val="Arial"/>
      <family val="2"/>
    </font>
    <font>
      <b/>
      <sz val="12"/>
      <color rgb="FFFF8080"/>
      <name val="Arial"/>
      <family val="2"/>
    </font>
    <font>
      <b/>
      <sz val="14"/>
      <color indexed="9"/>
      <name val="Arial"/>
      <family val="2"/>
    </font>
    <font>
      <sz val="8"/>
      <color theme="0"/>
      <name val="Arial Narrow"/>
      <family val="2"/>
    </font>
    <font>
      <b/>
      <sz val="12"/>
      <color rgb="FFFF0000"/>
      <name val="Arial"/>
      <family val="2"/>
    </font>
    <font>
      <sz val="9"/>
      <name val="Arial"/>
      <family val="2"/>
    </font>
    <font>
      <b/>
      <sz val="9"/>
      <color theme="0"/>
      <name val="Arial"/>
      <family val="2"/>
    </font>
    <font>
      <sz val="11"/>
      <color rgb="FF000000"/>
      <name val="Calibri"/>
      <family val="2"/>
    </font>
    <font>
      <b/>
      <sz val="11"/>
      <name val="Calibri"/>
      <family val="2"/>
      <scheme val="minor"/>
    </font>
    <font>
      <sz val="11"/>
      <name val="Calibri"/>
      <family val="2"/>
      <scheme val="minor"/>
    </font>
    <font>
      <sz val="8"/>
      <name val="Arial"/>
      <family val="2"/>
    </font>
    <font>
      <sz val="10"/>
      <color theme="1"/>
      <name val="Arial"/>
      <family val="2"/>
    </font>
    <font>
      <sz val="8"/>
      <color theme="1"/>
      <name val="Calibri"/>
      <family val="2"/>
      <scheme val="minor"/>
    </font>
    <font>
      <b/>
      <sz val="8"/>
      <color theme="1"/>
      <name val="Calibri"/>
      <family val="2"/>
      <scheme val="minor"/>
    </font>
  </fonts>
  <fills count="15">
    <fill>
      <patternFill patternType="none"/>
    </fill>
    <fill>
      <patternFill patternType="gray125"/>
    </fill>
    <fill>
      <patternFill patternType="solid">
        <fgColor indexed="65"/>
        <bgColor indexed="64"/>
      </patternFill>
    </fill>
    <fill>
      <patternFill patternType="solid">
        <fgColor theme="2" tint="-0.749992370372631"/>
        <bgColor indexed="64"/>
      </patternFill>
    </fill>
    <fill>
      <patternFill patternType="solid">
        <fgColor theme="0"/>
        <bgColor indexed="64"/>
      </patternFill>
    </fill>
    <fill>
      <patternFill patternType="solid">
        <fgColor theme="1" tint="0.34998626667073579"/>
        <bgColor indexed="64"/>
      </patternFill>
    </fill>
    <fill>
      <patternFill patternType="solid">
        <fgColor theme="2" tint="-0.49998474074526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8CB96"/>
        <bgColor indexed="64"/>
      </patternFill>
    </fill>
    <fill>
      <patternFill patternType="solid">
        <fgColor rgb="FFED7D1E"/>
        <bgColor indexed="64"/>
      </patternFill>
    </fill>
    <fill>
      <patternFill patternType="solid">
        <fgColor rgb="FFC6590C"/>
        <bgColor indexed="64"/>
      </patternFill>
    </fill>
    <fill>
      <patternFill patternType="solid">
        <fgColor rgb="FF9A3C00"/>
        <bgColor indexed="64"/>
      </patternFill>
    </fill>
  </fills>
  <borders count="32">
    <border>
      <left/>
      <right/>
      <top/>
      <bottom/>
      <diagonal/>
    </border>
    <border>
      <left/>
      <right style="thin">
        <color theme="0"/>
      </right>
      <top/>
      <bottom style="dotted">
        <color theme="2" tint="-9.9978637043366805E-2"/>
      </bottom>
      <diagonal/>
    </border>
    <border>
      <left style="thin">
        <color theme="0"/>
      </left>
      <right style="thin">
        <color theme="0"/>
      </right>
      <top/>
      <bottom style="dotted">
        <color theme="2" tint="-9.9978637043366805E-2"/>
      </bottom>
      <diagonal/>
    </border>
    <border>
      <left/>
      <right style="thin">
        <color theme="0"/>
      </right>
      <top/>
      <bottom/>
      <diagonal/>
    </border>
    <border>
      <left style="thin">
        <color theme="0"/>
      </left>
      <right style="thin">
        <color theme="0"/>
      </right>
      <top/>
      <bottom/>
      <diagonal/>
    </border>
    <border>
      <left/>
      <right/>
      <top style="dotted">
        <color theme="2" tint="-9.9978637043366805E-2"/>
      </top>
      <bottom/>
      <diagonal/>
    </border>
    <border>
      <left/>
      <right/>
      <top style="dotted">
        <color theme="2" tint="-9.9978637043366805E-2"/>
      </top>
      <bottom style="dotted">
        <color theme="2" tint="-9.9978637043366805E-2"/>
      </bottom>
      <diagonal/>
    </border>
    <border>
      <left/>
      <right/>
      <top style="medium">
        <color rgb="FFFF0000"/>
      </top>
      <bottom/>
      <diagonal/>
    </border>
    <border>
      <left/>
      <right/>
      <top/>
      <bottom style="medium">
        <color theme="1" tint="0.34998626667073579"/>
      </bottom>
      <diagonal/>
    </border>
    <border>
      <left/>
      <right style="thin">
        <color theme="0"/>
      </right>
      <top style="dotted">
        <color theme="2" tint="-9.9978637043366805E-2"/>
      </top>
      <bottom style="dotted">
        <color theme="2" tint="-9.9978637043366805E-2"/>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top/>
      <bottom/>
      <diagonal/>
    </border>
    <border>
      <left style="thin">
        <color theme="0"/>
      </left>
      <right style="thin">
        <color theme="0"/>
      </right>
      <top style="thin">
        <color theme="0"/>
      </top>
      <bottom style="dotted">
        <color theme="2" tint="-9.9978637043366805E-2"/>
      </bottom>
      <diagonal/>
    </border>
    <border>
      <left style="thin">
        <color theme="0"/>
      </left>
      <right style="thin">
        <color theme="0"/>
      </right>
      <top style="thin">
        <color theme="0"/>
      </top>
      <bottom/>
      <diagonal/>
    </border>
    <border>
      <left/>
      <right/>
      <top style="thin">
        <color rgb="FFDDEBF7"/>
      </top>
      <bottom/>
      <diagonal/>
    </border>
    <border>
      <left/>
      <right/>
      <top style="dotted">
        <color theme="2" tint="-9.9978637043366805E-2"/>
      </top>
      <bottom style="medium">
        <color rgb="FFFF0000"/>
      </bottom>
      <diagonal/>
    </border>
    <border>
      <left/>
      <right/>
      <top style="dotted">
        <color theme="2" tint="-9.9978637043366805E-2"/>
      </top>
      <bottom style="medium">
        <color rgb="FFE60008"/>
      </bottom>
      <diagonal/>
    </border>
    <border>
      <left/>
      <right/>
      <top style="medium">
        <color theme="1" tint="0.34998626667073579"/>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dotted">
        <color theme="2" tint="-9.9978637043366805E-2"/>
      </bottom>
      <diagonal/>
    </border>
    <border>
      <left style="thin">
        <color theme="0"/>
      </left>
      <right style="thin">
        <color theme="0"/>
      </right>
      <top/>
      <bottom style="thin">
        <color theme="0"/>
      </bottom>
      <diagonal/>
    </border>
    <border>
      <left/>
      <right/>
      <top style="thin">
        <color theme="0"/>
      </top>
      <bottom/>
      <diagonal/>
    </border>
    <border>
      <left style="hair">
        <color theme="2" tint="-0.499984740745262"/>
      </left>
      <right style="hair">
        <color theme="2" tint="-0.499984740745262"/>
      </right>
      <top style="hair">
        <color theme="2" tint="-0.499984740745262"/>
      </top>
      <bottom style="hair">
        <color theme="2" tint="-0.499984740745262"/>
      </bottom>
      <diagonal/>
    </border>
    <border>
      <left style="hair">
        <color theme="2" tint="-0.499984740745262"/>
      </left>
      <right/>
      <top style="hair">
        <color theme="2" tint="-0.499984740745262"/>
      </top>
      <bottom style="hair">
        <color theme="2" tint="-0.499984740745262"/>
      </bottom>
      <diagonal/>
    </border>
    <border>
      <left/>
      <right style="hair">
        <color theme="2" tint="-0.499984740745262"/>
      </right>
      <top style="hair">
        <color theme="2" tint="-0.499984740745262"/>
      </top>
      <bottom style="hair">
        <color theme="2" tint="-0.499984740745262"/>
      </bottom>
      <diagonal/>
    </border>
    <border>
      <left style="dotted">
        <color theme="2" tint="-9.9978637043366805E-2"/>
      </left>
      <right/>
      <top style="dotted">
        <color theme="2" tint="-9.9978637043366805E-2"/>
      </top>
      <bottom style="medium">
        <color rgb="FFE60008"/>
      </bottom>
      <diagonal/>
    </border>
    <border>
      <left/>
      <right style="dotted">
        <color theme="2" tint="-9.9978637043366805E-2"/>
      </right>
      <top style="dotted">
        <color theme="2" tint="-9.9978637043366805E-2"/>
      </top>
      <bottom style="medium">
        <color rgb="FFE60008"/>
      </bottom>
      <diagonal/>
    </border>
    <border>
      <left style="dotted">
        <color theme="2" tint="-9.9978637043366805E-2"/>
      </left>
      <right style="dotted">
        <color theme="2" tint="-9.9978637043366805E-2"/>
      </right>
      <top style="dotted">
        <color theme="2" tint="-9.9978637043366805E-2"/>
      </top>
      <bottom style="medium">
        <color rgb="FFE60008"/>
      </bottom>
      <diagonal/>
    </border>
  </borders>
  <cellStyleXfs count="7">
    <xf numFmtId="0" fontId="0" fillId="0" borderId="0"/>
    <xf numFmtId="9" fontId="1"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1" fillId="0" borderId="0" applyBorder="0"/>
  </cellStyleXfs>
  <cellXfs count="183">
    <xf numFmtId="0" fontId="0" fillId="0" borderId="0" xfId="0"/>
    <xf numFmtId="0" fontId="3" fillId="2" borderId="0" xfId="2" applyFill="1" applyAlignment="1">
      <alignment vertical="center"/>
    </xf>
    <xf numFmtId="0" fontId="0" fillId="0" borderId="0" xfId="0" applyAlignment="1">
      <alignment vertical="center"/>
    </xf>
    <xf numFmtId="0" fontId="4" fillId="2" borderId="0" xfId="2" applyFont="1" applyFill="1" applyAlignment="1">
      <alignment horizontal="center" vertical="center" wrapText="1"/>
    </xf>
    <xf numFmtId="0" fontId="4" fillId="2" borderId="0" xfId="2" applyFont="1" applyFill="1" applyAlignment="1">
      <alignment horizontal="center" vertical="center" wrapText="1"/>
    </xf>
    <xf numFmtId="0" fontId="5" fillId="2" borderId="0" xfId="3" applyFont="1" applyFill="1" applyAlignment="1">
      <alignment horizontal="centerContinuous" vertical="center"/>
    </xf>
    <xf numFmtId="0" fontId="3" fillId="2" borderId="0" xfId="2" applyFill="1" applyAlignment="1">
      <alignment horizontal="centerContinuous" vertical="center"/>
    </xf>
    <xf numFmtId="0" fontId="6" fillId="3" borderId="0" xfId="2" applyFont="1" applyFill="1" applyAlignment="1">
      <alignment horizontal="centerContinuous" vertical="center"/>
    </xf>
    <xf numFmtId="0" fontId="3" fillId="3" borderId="0" xfId="2" applyFill="1" applyAlignment="1">
      <alignment vertical="center"/>
    </xf>
    <xf numFmtId="0" fontId="7" fillId="3" borderId="0" xfId="2" applyFont="1" applyFill="1" applyAlignment="1">
      <alignment horizontal="center" vertical="center"/>
    </xf>
    <xf numFmtId="0" fontId="9" fillId="3" borderId="0" xfId="2" applyFont="1" applyFill="1" applyAlignment="1">
      <alignment horizontal="center" vertical="center"/>
    </xf>
    <xf numFmtId="0" fontId="10" fillId="3" borderId="0" xfId="2" applyFont="1" applyFill="1" applyAlignment="1">
      <alignment horizontal="center" vertical="center"/>
    </xf>
    <xf numFmtId="0" fontId="11" fillId="3" borderId="0" xfId="2" applyFont="1" applyFill="1" applyAlignment="1">
      <alignment horizontal="centerContinuous" vertical="center"/>
    </xf>
    <xf numFmtId="0" fontId="12" fillId="3" borderId="0" xfId="2" applyFont="1" applyFill="1" applyAlignment="1">
      <alignment horizontal="centerContinuous" vertical="center"/>
    </xf>
    <xf numFmtId="0" fontId="13" fillId="2" borderId="0" xfId="2" applyFont="1" applyFill="1" applyAlignment="1">
      <alignment horizontal="center" vertical="center" wrapText="1"/>
    </xf>
    <xf numFmtId="0" fontId="0" fillId="0" borderId="0" xfId="0" applyAlignment="1">
      <alignment horizontal="center" vertical="center" wrapText="1"/>
    </xf>
    <xf numFmtId="0" fontId="14" fillId="4" borderId="0" xfId="2" applyFont="1" applyFill="1" applyAlignment="1" applyProtection="1">
      <alignment vertical="center"/>
      <protection hidden="1"/>
    </xf>
    <xf numFmtId="0" fontId="3" fillId="4" borderId="0" xfId="2" applyFill="1" applyAlignment="1">
      <alignment vertical="center"/>
    </xf>
    <xf numFmtId="3" fontId="3" fillId="4" borderId="0" xfId="2" applyNumberFormat="1" applyFill="1" applyAlignment="1">
      <alignment vertical="center"/>
    </xf>
    <xf numFmtId="0" fontId="15" fillId="2" borderId="0" xfId="2" applyFont="1" applyFill="1" applyAlignment="1">
      <alignment vertical="center"/>
    </xf>
    <xf numFmtId="0" fontId="15" fillId="4" borderId="0" xfId="2" applyFont="1" applyFill="1" applyAlignment="1">
      <alignment vertical="center"/>
    </xf>
    <xf numFmtId="3" fontId="3" fillId="2" borderId="0" xfId="2" applyNumberFormat="1" applyFill="1" applyAlignment="1">
      <alignment vertical="center"/>
    </xf>
    <xf numFmtId="0" fontId="5" fillId="2" borderId="0" xfId="2" applyFont="1" applyFill="1" applyAlignment="1">
      <alignment vertical="center"/>
    </xf>
    <xf numFmtId="0" fontId="16" fillId="5" borderId="1" xfId="2" applyFont="1" applyFill="1" applyBorder="1" applyAlignment="1">
      <alignment horizontal="center" vertical="center"/>
    </xf>
    <xf numFmtId="0" fontId="16" fillId="6" borderId="2" xfId="2" applyFont="1" applyFill="1" applyBorder="1" applyAlignment="1">
      <alignment horizontal="center" vertical="center"/>
    </xf>
    <xf numFmtId="0" fontId="16" fillId="5" borderId="2" xfId="2" applyFont="1" applyFill="1" applyBorder="1" applyAlignment="1">
      <alignment horizontal="center" vertical="center"/>
    </xf>
    <xf numFmtId="0" fontId="16" fillId="5" borderId="0" xfId="2" applyFont="1" applyFill="1" applyAlignment="1">
      <alignment horizontal="center" vertical="center"/>
    </xf>
    <xf numFmtId="0" fontId="17" fillId="4" borderId="0" xfId="2" applyFont="1" applyFill="1" applyAlignment="1">
      <alignment vertical="center"/>
    </xf>
    <xf numFmtId="0" fontId="12" fillId="4" borderId="0" xfId="2" applyFont="1" applyFill="1" applyAlignment="1">
      <alignment horizontal="center" vertical="center" wrapText="1"/>
    </xf>
    <xf numFmtId="0" fontId="18" fillId="5" borderId="3" xfId="2" applyFont="1" applyFill="1" applyBorder="1" applyAlignment="1">
      <alignment horizontal="center" vertical="center"/>
    </xf>
    <xf numFmtId="0" fontId="18" fillId="6" borderId="4" xfId="2" applyFont="1" applyFill="1" applyBorder="1" applyAlignment="1">
      <alignment horizontal="center" vertical="center" wrapText="1"/>
    </xf>
    <xf numFmtId="0" fontId="16" fillId="5" borderId="4" xfId="2" applyFont="1" applyFill="1" applyBorder="1" applyAlignment="1">
      <alignment horizontal="center" vertical="center" wrapText="1"/>
    </xf>
    <xf numFmtId="0" fontId="16" fillId="5" borderId="0" xfId="2" applyFont="1" applyFill="1" applyAlignment="1">
      <alignment horizontal="center" vertical="center" wrapText="1"/>
    </xf>
    <xf numFmtId="0" fontId="19" fillId="0" borderId="5" xfId="2" applyFont="1" applyBorder="1" applyAlignment="1">
      <alignment horizontal="left" vertical="center"/>
    </xf>
    <xf numFmtId="3" fontId="20" fillId="0" borderId="5" xfId="2" applyNumberFormat="1" applyFont="1" applyBorder="1" applyAlignment="1">
      <alignment horizontal="center" vertical="center"/>
    </xf>
    <xf numFmtId="3" fontId="21" fillId="0" borderId="5" xfId="2" applyNumberFormat="1" applyFont="1" applyBorder="1" applyAlignment="1">
      <alignment horizontal="center" vertical="center"/>
    </xf>
    <xf numFmtId="3" fontId="3" fillId="4" borderId="0" xfId="2" applyNumberFormat="1" applyFill="1" applyAlignment="1">
      <alignment horizontal="center" vertical="center"/>
    </xf>
    <xf numFmtId="0" fontId="22" fillId="4" borderId="0" xfId="2" applyFont="1" applyFill="1" applyAlignment="1">
      <alignment horizontal="left" vertical="center"/>
    </xf>
    <xf numFmtId="3" fontId="19" fillId="0" borderId="5" xfId="2" applyNumberFormat="1" applyFont="1" applyBorder="1" applyAlignment="1">
      <alignment horizontal="left" vertical="center"/>
    </xf>
    <xf numFmtId="0" fontId="0" fillId="4" borderId="0" xfId="0" applyFill="1" applyAlignment="1">
      <alignment vertical="center"/>
    </xf>
    <xf numFmtId="0" fontId="3" fillId="4" borderId="0" xfId="2" applyFill="1" applyAlignment="1">
      <alignment horizontal="center" vertical="center"/>
    </xf>
    <xf numFmtId="3" fontId="19" fillId="0" borderId="6" xfId="2" applyNumberFormat="1" applyFont="1" applyBorder="1" applyAlignment="1">
      <alignment horizontal="left" vertical="center"/>
    </xf>
    <xf numFmtId="3" fontId="21" fillId="0" borderId="6" xfId="2" applyNumberFormat="1" applyFont="1" applyBorder="1" applyAlignment="1">
      <alignment horizontal="center" vertical="center"/>
    </xf>
    <xf numFmtId="0" fontId="19" fillId="7" borderId="7" xfId="2" applyFont="1" applyFill="1" applyBorder="1" applyAlignment="1">
      <alignment horizontal="center" vertical="center"/>
    </xf>
    <xf numFmtId="3" fontId="20" fillId="8" borderId="7" xfId="2" applyNumberFormat="1" applyFont="1" applyFill="1" applyBorder="1" applyAlignment="1">
      <alignment horizontal="center" vertical="center"/>
    </xf>
    <xf numFmtId="3" fontId="20" fillId="9" borderId="7" xfId="2" applyNumberFormat="1" applyFont="1" applyFill="1" applyBorder="1" applyAlignment="1">
      <alignment horizontal="center" vertical="center"/>
    </xf>
    <xf numFmtId="0" fontId="19" fillId="4" borderId="0" xfId="2" applyFont="1" applyFill="1" applyAlignment="1">
      <alignment horizontal="center" vertical="center"/>
    </xf>
    <xf numFmtId="0" fontId="20" fillId="7" borderId="7" xfId="2" applyFont="1" applyFill="1" applyBorder="1" applyAlignment="1">
      <alignment horizontal="center" vertical="center"/>
    </xf>
    <xf numFmtId="0" fontId="20" fillId="8" borderId="8" xfId="2" applyFont="1" applyFill="1" applyBorder="1" applyAlignment="1">
      <alignment horizontal="center" vertical="center"/>
    </xf>
    <xf numFmtId="164" fontId="20" fillId="0" borderId="8" xfId="4" applyNumberFormat="1" applyFont="1" applyFill="1" applyBorder="1" applyAlignment="1">
      <alignment horizontal="center" vertical="center"/>
    </xf>
    <xf numFmtId="164" fontId="20" fillId="9" borderId="8" xfId="4" applyNumberFormat="1" applyFont="1" applyFill="1" applyBorder="1" applyAlignment="1">
      <alignment horizontal="center" vertical="center"/>
    </xf>
    <xf numFmtId="0" fontId="23" fillId="2" borderId="0" xfId="2" applyFont="1" applyFill="1" applyAlignment="1">
      <alignment vertical="center"/>
    </xf>
    <xf numFmtId="0" fontId="24" fillId="2" borderId="0" xfId="2" applyFont="1" applyFill="1" applyAlignment="1">
      <alignment vertical="center"/>
    </xf>
    <xf numFmtId="0" fontId="16" fillId="5" borderId="1" xfId="2" applyFont="1" applyFill="1" applyBorder="1" applyAlignment="1">
      <alignment horizontal="center" vertical="center" wrapText="1"/>
    </xf>
    <xf numFmtId="0" fontId="16" fillId="6" borderId="1" xfId="2" applyFont="1" applyFill="1" applyBorder="1" applyAlignment="1">
      <alignment horizontal="center" vertical="center" wrapText="1"/>
    </xf>
    <xf numFmtId="0" fontId="16" fillId="5" borderId="2" xfId="2" applyFont="1" applyFill="1" applyBorder="1" applyAlignment="1">
      <alignment horizontal="center" vertical="center" wrapText="1"/>
    </xf>
    <xf numFmtId="0" fontId="16" fillId="5" borderId="3" xfId="2" applyFont="1" applyFill="1" applyBorder="1" applyAlignment="1">
      <alignment horizontal="center" vertical="center" wrapText="1"/>
    </xf>
    <xf numFmtId="0" fontId="6" fillId="2" borderId="0" xfId="2" applyFont="1" applyFill="1" applyAlignment="1">
      <alignment horizontal="left" vertical="center"/>
    </xf>
    <xf numFmtId="3" fontId="6" fillId="2" borderId="0" xfId="2" applyNumberFormat="1" applyFont="1" applyFill="1" applyAlignment="1">
      <alignment horizontal="center" vertical="center"/>
    </xf>
    <xf numFmtId="9" fontId="6" fillId="2" borderId="0" xfId="4" applyFont="1" applyFill="1" applyAlignment="1">
      <alignment horizontal="center" vertical="center"/>
    </xf>
    <xf numFmtId="3" fontId="21" fillId="0" borderId="9" xfId="2" applyNumberFormat="1" applyFont="1" applyBorder="1" applyAlignment="1">
      <alignment horizontal="center" vertical="center"/>
    </xf>
    <xf numFmtId="0" fontId="6" fillId="2" borderId="0" xfId="2" applyFont="1" applyFill="1" applyAlignment="1">
      <alignment horizontal="center" vertical="center"/>
    </xf>
    <xf numFmtId="164" fontId="6" fillId="2" borderId="0" xfId="4" applyNumberFormat="1" applyFont="1" applyFill="1" applyAlignment="1">
      <alignment horizontal="center" vertical="center"/>
    </xf>
    <xf numFmtId="0" fontId="25" fillId="2" borderId="0" xfId="2" applyFont="1" applyFill="1" applyAlignment="1">
      <alignment vertical="center"/>
    </xf>
    <xf numFmtId="0" fontId="25" fillId="4" borderId="0" xfId="2" applyFont="1" applyFill="1" applyAlignment="1">
      <alignment vertical="center"/>
    </xf>
    <xf numFmtId="0" fontId="25" fillId="2" borderId="0" xfId="2" applyFont="1" applyFill="1" applyAlignment="1">
      <alignment horizontal="left" vertical="center"/>
    </xf>
    <xf numFmtId="0" fontId="25" fillId="4" borderId="0" xfId="2" applyFont="1" applyFill="1" applyAlignment="1">
      <alignment horizontal="left" vertical="center"/>
    </xf>
    <xf numFmtId="0" fontId="12" fillId="4" borderId="0" xfId="2" applyFont="1" applyFill="1" applyAlignment="1">
      <alignment vertical="center" wrapText="1"/>
    </xf>
    <xf numFmtId="0" fontId="16" fillId="4" borderId="0" xfId="2" applyFont="1" applyFill="1" applyAlignment="1">
      <alignment horizontal="center" vertical="center" wrapText="1"/>
    </xf>
    <xf numFmtId="0" fontId="16" fillId="4" borderId="0" xfId="2" applyFont="1" applyFill="1" applyAlignment="1">
      <alignment horizontal="center" vertical="center"/>
    </xf>
    <xf numFmtId="0" fontId="20" fillId="4" borderId="0" xfId="2" applyFont="1" applyFill="1" applyAlignment="1">
      <alignment horizontal="left" vertical="center"/>
    </xf>
    <xf numFmtId="3" fontId="21" fillId="4" borderId="0" xfId="2" applyNumberFormat="1" applyFont="1" applyFill="1" applyAlignment="1">
      <alignment horizontal="center" vertical="center"/>
    </xf>
    <xf numFmtId="3" fontId="20" fillId="4" borderId="0" xfId="2" applyNumberFormat="1" applyFont="1" applyFill="1" applyAlignment="1">
      <alignment horizontal="center" vertical="center"/>
    </xf>
    <xf numFmtId="164" fontId="21" fillId="4" borderId="0" xfId="1" applyNumberFormat="1" applyFont="1" applyFill="1" applyBorder="1" applyAlignment="1">
      <alignment horizontal="center" vertical="center"/>
    </xf>
    <xf numFmtId="0" fontId="3" fillId="2" borderId="0" xfId="2" applyFill="1" applyAlignment="1">
      <alignment horizontal="center" vertical="center"/>
    </xf>
    <xf numFmtId="0" fontId="19" fillId="4" borderId="0" xfId="2" applyFont="1" applyFill="1" applyAlignment="1">
      <alignment horizontal="center" vertical="center"/>
    </xf>
    <xf numFmtId="164" fontId="20" fillId="4" borderId="0" xfId="1" applyNumberFormat="1" applyFont="1" applyFill="1" applyBorder="1" applyAlignment="1">
      <alignment horizontal="center" vertical="center"/>
    </xf>
    <xf numFmtId="3" fontId="5" fillId="4" borderId="0" xfId="2" applyNumberFormat="1" applyFont="1" applyFill="1" applyAlignment="1">
      <alignment horizontal="center" vertical="center"/>
    </xf>
    <xf numFmtId="3" fontId="20" fillId="7" borderId="7" xfId="2" applyNumberFormat="1" applyFont="1" applyFill="1" applyBorder="1" applyAlignment="1">
      <alignment horizontal="center" vertical="center"/>
    </xf>
    <xf numFmtId="9" fontId="3" fillId="2" borderId="0" xfId="4" applyFill="1" applyAlignment="1">
      <alignment horizontal="center" vertical="center"/>
    </xf>
    <xf numFmtId="0" fontId="5" fillId="8" borderId="8" xfId="2" applyFont="1" applyFill="1" applyBorder="1" applyAlignment="1">
      <alignment horizontal="center" vertical="center"/>
    </xf>
    <xf numFmtId="164" fontId="5" fillId="9" borderId="8" xfId="4" applyNumberFormat="1" applyFont="1" applyFill="1" applyBorder="1" applyAlignment="1">
      <alignment horizontal="center" vertical="center"/>
    </xf>
    <xf numFmtId="0" fontId="17" fillId="2" borderId="0" xfId="2" applyFont="1" applyFill="1" applyAlignment="1">
      <alignment vertical="center"/>
    </xf>
    <xf numFmtId="0" fontId="11" fillId="2" borderId="0" xfId="2" applyFont="1" applyFill="1" applyAlignment="1">
      <alignment vertical="center"/>
    </xf>
    <xf numFmtId="0" fontId="26" fillId="2" borderId="0" xfId="2" applyFont="1" applyFill="1" applyAlignment="1">
      <alignment horizontal="center" vertical="center"/>
    </xf>
    <xf numFmtId="0" fontId="16" fillId="5" borderId="3" xfId="2" applyFont="1" applyFill="1" applyBorder="1" applyAlignment="1">
      <alignment horizontal="center" vertical="center"/>
    </xf>
    <xf numFmtId="0" fontId="20" fillId="7" borderId="4" xfId="2" applyFont="1" applyFill="1" applyBorder="1" applyAlignment="1">
      <alignment horizontal="center" vertical="center" wrapText="1"/>
    </xf>
    <xf numFmtId="0" fontId="16" fillId="5" borderId="10" xfId="2" applyFont="1" applyFill="1" applyBorder="1" applyAlignment="1">
      <alignment horizontal="center" vertical="center" wrapText="1"/>
    </xf>
    <xf numFmtId="0" fontId="16" fillId="5" borderId="11" xfId="2" applyFont="1" applyFill="1" applyBorder="1" applyAlignment="1">
      <alignment horizontal="center" vertical="center" wrapText="1"/>
    </xf>
    <xf numFmtId="0" fontId="16" fillId="5" borderId="12" xfId="2" applyFont="1" applyFill="1" applyBorder="1" applyAlignment="1">
      <alignment horizontal="center" vertical="center" wrapText="1"/>
    </xf>
    <xf numFmtId="0" fontId="5" fillId="7" borderId="4" xfId="2" applyFont="1" applyFill="1" applyBorder="1" applyAlignment="1">
      <alignment horizontal="center" vertical="center" wrapText="1"/>
    </xf>
    <xf numFmtId="0" fontId="16" fillId="5" borderId="13" xfId="2" applyFont="1" applyFill="1" applyBorder="1" applyAlignment="1">
      <alignment horizontal="center" vertical="center" wrapText="1"/>
    </xf>
    <xf numFmtId="0" fontId="16" fillId="5" borderId="0" xfId="2" applyFont="1" applyFill="1" applyAlignment="1">
      <alignment horizontal="center" vertical="center" wrapText="1"/>
    </xf>
    <xf numFmtId="0" fontId="16" fillId="5" borderId="3" xfId="2" applyFont="1" applyFill="1" applyBorder="1" applyAlignment="1">
      <alignment horizontal="center" vertical="center" wrapText="1"/>
    </xf>
    <xf numFmtId="0" fontId="16" fillId="5" borderId="1" xfId="2" applyFont="1" applyFill="1" applyBorder="1" applyAlignment="1">
      <alignment horizontal="center" vertical="center"/>
    </xf>
    <xf numFmtId="0" fontId="20" fillId="7" borderId="2" xfId="2" applyFont="1" applyFill="1" applyBorder="1" applyAlignment="1">
      <alignment horizontal="center" vertical="center" wrapText="1"/>
    </xf>
    <xf numFmtId="0" fontId="16" fillId="5" borderId="14" xfId="2" applyFont="1" applyFill="1" applyBorder="1" applyAlignment="1">
      <alignment horizontal="center" vertical="center" wrapText="1"/>
    </xf>
    <xf numFmtId="0" fontId="16" fillId="5" borderId="15" xfId="2" applyFont="1" applyFill="1" applyBorder="1" applyAlignment="1">
      <alignment horizontal="center" vertical="center" wrapText="1"/>
    </xf>
    <xf numFmtId="0" fontId="5" fillId="7" borderId="2" xfId="2" applyFont="1" applyFill="1" applyBorder="1" applyAlignment="1">
      <alignment horizontal="center" vertical="center" wrapText="1"/>
    </xf>
    <xf numFmtId="0" fontId="16" fillId="5" borderId="16" xfId="2" applyFont="1" applyFill="1" applyBorder="1" applyAlignment="1">
      <alignment horizontal="center" vertical="center" wrapText="1"/>
    </xf>
    <xf numFmtId="3" fontId="20" fillId="0" borderId="6" xfId="2" applyNumberFormat="1" applyFont="1" applyBorder="1" applyAlignment="1">
      <alignment horizontal="center" vertical="center"/>
    </xf>
    <xf numFmtId="3" fontId="19" fillId="0" borderId="17" xfId="2" applyNumberFormat="1" applyFont="1" applyBorder="1" applyAlignment="1">
      <alignment horizontal="left" vertical="center"/>
    </xf>
    <xf numFmtId="3" fontId="21" fillId="0" borderId="17" xfId="2" applyNumberFormat="1" applyFont="1" applyBorder="1" applyAlignment="1">
      <alignment horizontal="center" vertical="center"/>
    </xf>
    <xf numFmtId="3" fontId="19" fillId="0" borderId="18" xfId="2" applyNumberFormat="1" applyFont="1" applyBorder="1" applyAlignment="1">
      <alignment horizontal="left" vertical="center"/>
    </xf>
    <xf numFmtId="3" fontId="20" fillId="0" borderId="18" xfId="2" applyNumberFormat="1" applyFont="1" applyBorder="1" applyAlignment="1">
      <alignment horizontal="center" vertical="center"/>
    </xf>
    <xf numFmtId="3" fontId="21" fillId="0" borderId="18" xfId="2" applyNumberFormat="1" applyFont="1" applyBorder="1" applyAlignment="1">
      <alignment horizontal="center" vertical="center"/>
    </xf>
    <xf numFmtId="3" fontId="21" fillId="0" borderId="18" xfId="2" applyNumberFormat="1" applyFont="1" applyBorder="1" applyAlignment="1">
      <alignment horizontal="left" vertical="center"/>
    </xf>
    <xf numFmtId="0" fontId="20" fillId="7" borderId="0" xfId="2" applyFont="1" applyFill="1" applyAlignment="1">
      <alignment horizontal="center" vertical="center"/>
    </xf>
    <xf numFmtId="3" fontId="20" fillId="9" borderId="0" xfId="2" applyNumberFormat="1" applyFont="1" applyFill="1" applyAlignment="1">
      <alignment horizontal="center" vertical="center"/>
    </xf>
    <xf numFmtId="3" fontId="20" fillId="7" borderId="0" xfId="2" applyNumberFormat="1" applyFont="1" applyFill="1" applyAlignment="1">
      <alignment horizontal="center" vertical="center"/>
    </xf>
    <xf numFmtId="164" fontId="20" fillId="0" borderId="0" xfId="4" applyNumberFormat="1" applyFont="1" applyFill="1" applyBorder="1" applyAlignment="1">
      <alignment horizontal="center" vertical="center"/>
    </xf>
    <xf numFmtId="0" fontId="18" fillId="5" borderId="1" xfId="2" applyFont="1" applyFill="1" applyBorder="1" applyAlignment="1">
      <alignment horizontal="center" vertical="center" wrapText="1"/>
    </xf>
    <xf numFmtId="0" fontId="18" fillId="5" borderId="2" xfId="2" applyFont="1" applyFill="1" applyBorder="1" applyAlignment="1">
      <alignment horizontal="center" vertical="center" wrapText="1"/>
    </xf>
    <xf numFmtId="0" fontId="18" fillId="5" borderId="3" xfId="2" applyFont="1" applyFill="1" applyBorder="1" applyAlignment="1">
      <alignment horizontal="center" vertical="center" wrapText="1"/>
    </xf>
    <xf numFmtId="0" fontId="18" fillId="5" borderId="0" xfId="2" applyFont="1" applyFill="1" applyAlignment="1">
      <alignment horizontal="center" vertical="center" wrapText="1"/>
    </xf>
    <xf numFmtId="0" fontId="6" fillId="2" borderId="0" xfId="2" applyFont="1" applyFill="1" applyAlignment="1">
      <alignment vertical="center"/>
    </xf>
    <xf numFmtId="0" fontId="27" fillId="2" borderId="0" xfId="2" applyFont="1" applyFill="1" applyAlignment="1">
      <alignment horizontal="center" vertical="center" wrapText="1"/>
    </xf>
    <xf numFmtId="3" fontId="20" fillId="8" borderId="0" xfId="2" applyNumberFormat="1" applyFont="1" applyFill="1" applyAlignment="1">
      <alignment horizontal="center" vertical="center"/>
    </xf>
    <xf numFmtId="3" fontId="6" fillId="4" borderId="0" xfId="2" applyNumberFormat="1" applyFont="1" applyFill="1" applyAlignment="1">
      <alignment horizontal="center" vertical="center"/>
    </xf>
    <xf numFmtId="0" fontId="24" fillId="4" borderId="0" xfId="2" applyFont="1" applyFill="1" applyAlignment="1">
      <alignment vertical="center"/>
    </xf>
    <xf numFmtId="0" fontId="2" fillId="0" borderId="0" xfId="0" applyFont="1" applyAlignment="1">
      <alignment vertical="center"/>
    </xf>
    <xf numFmtId="0" fontId="23" fillId="4" borderId="0" xfId="2" applyFont="1" applyFill="1" applyAlignment="1">
      <alignment vertical="center"/>
    </xf>
    <xf numFmtId="3" fontId="24" fillId="4" borderId="0" xfId="2" applyNumberFormat="1" applyFont="1" applyFill="1" applyAlignment="1">
      <alignment horizontal="center" vertical="center"/>
    </xf>
    <xf numFmtId="0" fontId="28" fillId="4" borderId="0" xfId="2" applyFont="1" applyFill="1" applyAlignment="1">
      <alignment vertical="center"/>
    </xf>
    <xf numFmtId="0" fontId="16" fillId="6" borderId="1" xfId="2" applyFont="1" applyFill="1" applyBorder="1" applyAlignment="1">
      <alignment horizontal="center" vertical="center"/>
    </xf>
    <xf numFmtId="0" fontId="12" fillId="5" borderId="1" xfId="2" applyFont="1" applyFill="1" applyBorder="1" applyAlignment="1">
      <alignment horizontal="center" vertical="center" wrapText="1"/>
    </xf>
    <xf numFmtId="0" fontId="16" fillId="4" borderId="0" xfId="2" applyFont="1" applyFill="1" applyAlignment="1">
      <alignment horizontal="center" vertical="center" wrapText="1"/>
    </xf>
    <xf numFmtId="0" fontId="3" fillId="4" borderId="0" xfId="5" applyFill="1" applyAlignment="1">
      <alignment vertical="center"/>
    </xf>
    <xf numFmtId="3" fontId="19" fillId="4" borderId="0" xfId="2" applyNumberFormat="1" applyFont="1" applyFill="1" applyAlignment="1">
      <alignment horizontal="center" vertical="center"/>
    </xf>
    <xf numFmtId="3" fontId="19" fillId="4" borderId="0" xfId="2" applyNumberFormat="1" applyFont="1" applyFill="1" applyAlignment="1">
      <alignment horizontal="left" vertical="center"/>
    </xf>
    <xf numFmtId="164" fontId="20" fillId="4" borderId="0" xfId="4" applyNumberFormat="1" applyFont="1" applyFill="1" applyBorder="1" applyAlignment="1">
      <alignment horizontal="center" vertical="center"/>
    </xf>
    <xf numFmtId="10" fontId="20" fillId="9" borderId="8" xfId="4" applyNumberFormat="1" applyFont="1" applyFill="1" applyBorder="1" applyAlignment="1">
      <alignment horizontal="center" vertical="center"/>
    </xf>
    <xf numFmtId="0" fontId="29" fillId="2" borderId="19" xfId="2" applyFont="1" applyFill="1" applyBorder="1" applyAlignment="1">
      <alignment vertical="center" wrapText="1"/>
    </xf>
    <xf numFmtId="0" fontId="29" fillId="2" borderId="0" xfId="2" applyFont="1" applyFill="1" applyAlignment="1">
      <alignment vertical="center" wrapText="1"/>
    </xf>
    <xf numFmtId="0" fontId="19" fillId="4" borderId="0" xfId="2" applyFont="1" applyFill="1" applyAlignment="1">
      <alignment horizontal="left" vertical="center"/>
    </xf>
    <xf numFmtId="3" fontId="3" fillId="2" borderId="0" xfId="2" applyNumberFormat="1" applyFill="1" applyAlignment="1">
      <alignment horizontal="center" vertical="center"/>
    </xf>
    <xf numFmtId="0" fontId="5" fillId="4" borderId="0" xfId="2" applyFont="1" applyFill="1" applyAlignment="1">
      <alignment vertical="center"/>
    </xf>
    <xf numFmtId="0" fontId="16" fillId="6" borderId="4" xfId="2" applyFont="1" applyFill="1" applyBorder="1" applyAlignment="1">
      <alignment horizontal="center" vertical="center" wrapText="1"/>
    </xf>
    <xf numFmtId="0" fontId="16" fillId="6" borderId="10" xfId="2" applyFont="1" applyFill="1" applyBorder="1" applyAlignment="1">
      <alignment horizontal="center" vertical="center" wrapText="1"/>
    </xf>
    <xf numFmtId="0" fontId="16" fillId="6" borderId="12" xfId="2" applyFont="1" applyFill="1" applyBorder="1" applyAlignment="1">
      <alignment horizontal="center" vertical="center" wrapText="1"/>
    </xf>
    <xf numFmtId="0" fontId="16" fillId="5" borderId="20" xfId="2" applyFont="1" applyFill="1" applyBorder="1" applyAlignment="1">
      <alignment horizontal="center" vertical="center" wrapText="1"/>
    </xf>
    <xf numFmtId="0" fontId="16" fillId="5" borderId="21" xfId="2" applyFont="1" applyFill="1" applyBorder="1" applyAlignment="1">
      <alignment horizontal="center" vertical="center" wrapText="1"/>
    </xf>
    <xf numFmtId="0" fontId="16" fillId="4" borderId="0" xfId="2" applyFont="1" applyFill="1" applyAlignment="1">
      <alignment vertical="center" wrapText="1"/>
    </xf>
    <xf numFmtId="0" fontId="16" fillId="5" borderId="1" xfId="2" applyFont="1" applyFill="1" applyBorder="1" applyAlignment="1">
      <alignment horizontal="center" vertical="center" wrapText="1"/>
    </xf>
    <xf numFmtId="0" fontId="16" fillId="6" borderId="2" xfId="2" applyFont="1" applyFill="1" applyBorder="1" applyAlignment="1">
      <alignment horizontal="center" vertical="center" wrapText="1"/>
    </xf>
    <xf numFmtId="0" fontId="16" fillId="5" borderId="22" xfId="2" applyFont="1" applyFill="1" applyBorder="1" applyAlignment="1">
      <alignment horizontal="center" vertical="center" wrapText="1"/>
    </xf>
    <xf numFmtId="0" fontId="16" fillId="5" borderId="23" xfId="2" applyFont="1" applyFill="1" applyBorder="1" applyAlignment="1">
      <alignment horizontal="center" vertical="center" wrapText="1"/>
    </xf>
    <xf numFmtId="0" fontId="16" fillId="6" borderId="2" xfId="2" applyFont="1" applyFill="1" applyBorder="1" applyAlignment="1">
      <alignment horizontal="center" vertical="center" wrapText="1"/>
    </xf>
    <xf numFmtId="0" fontId="16" fillId="6" borderId="3" xfId="2" applyFont="1" applyFill="1" applyBorder="1" applyAlignment="1">
      <alignment horizontal="center" vertical="center" wrapText="1"/>
    </xf>
    <xf numFmtId="0" fontId="16" fillId="5" borderId="24" xfId="2" applyFont="1" applyFill="1" applyBorder="1" applyAlignment="1">
      <alignment horizontal="center" vertical="center" wrapText="1"/>
    </xf>
    <xf numFmtId="0" fontId="16" fillId="5" borderId="12" xfId="2" applyFont="1" applyFill="1" applyBorder="1" applyAlignment="1">
      <alignment horizontal="center" vertical="center" wrapText="1"/>
    </xf>
    <xf numFmtId="0" fontId="3" fillId="4" borderId="25" xfId="2" applyFill="1" applyBorder="1" applyAlignment="1">
      <alignment vertical="center"/>
    </xf>
    <xf numFmtId="0" fontId="30" fillId="4" borderId="0" xfId="2" applyFont="1" applyFill="1" applyAlignment="1">
      <alignment vertical="center" wrapText="1"/>
    </xf>
    <xf numFmtId="0" fontId="0" fillId="0" borderId="25" xfId="0" applyBorder="1" applyAlignment="1">
      <alignment vertical="center"/>
    </xf>
    <xf numFmtId="3" fontId="21" fillId="0" borderId="0" xfId="2" applyNumberFormat="1" applyFont="1" applyAlignment="1">
      <alignment horizontal="center" vertical="center"/>
    </xf>
    <xf numFmtId="3" fontId="20" fillId="4" borderId="0" xfId="2" applyNumberFormat="1" applyFont="1" applyFill="1" applyAlignment="1">
      <alignment vertical="center"/>
    </xf>
    <xf numFmtId="0" fontId="20" fillId="4" borderId="0" xfId="2" applyFont="1" applyFill="1" applyAlignment="1">
      <alignment horizontal="center" vertical="center"/>
    </xf>
    <xf numFmtId="0" fontId="29" fillId="4" borderId="0" xfId="2" applyFont="1" applyFill="1" applyAlignment="1">
      <alignment vertical="center"/>
    </xf>
    <xf numFmtId="0" fontId="32" fillId="0" borderId="0" xfId="6" applyFont="1" applyAlignment="1">
      <alignment horizontal="left" vertical="center"/>
    </xf>
    <xf numFmtId="0" fontId="32" fillId="10" borderId="26" xfId="6" applyFont="1" applyFill="1" applyBorder="1" applyAlignment="1">
      <alignment horizontal="center" vertical="center"/>
    </xf>
    <xf numFmtId="0" fontId="32" fillId="10" borderId="27" xfId="6" applyFont="1" applyFill="1" applyBorder="1" applyAlignment="1">
      <alignment horizontal="center" vertical="center"/>
    </xf>
    <xf numFmtId="0" fontId="32" fillId="10" borderId="28" xfId="6" applyFont="1" applyFill="1" applyBorder="1" applyAlignment="1">
      <alignment horizontal="center" vertical="center"/>
    </xf>
    <xf numFmtId="0" fontId="33" fillId="11" borderId="26" xfId="6" applyFont="1" applyFill="1" applyBorder="1" applyAlignment="1">
      <alignment vertical="center"/>
    </xf>
    <xf numFmtId="3" fontId="33" fillId="0" borderId="27" xfId="6" applyNumberFormat="1" applyFont="1" applyBorder="1" applyAlignment="1">
      <alignment horizontal="left" vertical="center"/>
    </xf>
    <xf numFmtId="3" fontId="33" fillId="0" borderId="26" xfId="6" applyNumberFormat="1" applyFont="1" applyBorder="1" applyAlignment="1">
      <alignment horizontal="left" vertical="center"/>
    </xf>
    <xf numFmtId="0" fontId="33" fillId="12" borderId="26" xfId="6" applyFont="1" applyFill="1" applyBorder="1" applyAlignment="1">
      <alignment vertical="center"/>
    </xf>
    <xf numFmtId="0" fontId="33" fillId="13" borderId="26" xfId="6" applyFont="1" applyFill="1" applyBorder="1" applyAlignment="1">
      <alignment vertical="center"/>
    </xf>
    <xf numFmtId="0" fontId="33" fillId="14" borderId="26" xfId="6" applyFont="1" applyFill="1" applyBorder="1" applyAlignment="1">
      <alignment vertical="center"/>
    </xf>
    <xf numFmtId="3" fontId="20" fillId="8" borderId="8" xfId="2" applyNumberFormat="1" applyFont="1" applyFill="1" applyBorder="1" applyAlignment="1">
      <alignment horizontal="center" vertical="center"/>
    </xf>
    <xf numFmtId="164" fontId="20" fillId="9" borderId="8" xfId="1" applyNumberFormat="1" applyFont="1" applyFill="1" applyBorder="1" applyAlignment="1">
      <alignment horizontal="center" vertical="center"/>
    </xf>
    <xf numFmtId="164" fontId="20" fillId="4" borderId="0" xfId="2" applyNumberFormat="1" applyFont="1" applyFill="1" applyAlignment="1">
      <alignment horizontal="center" vertical="center"/>
    </xf>
    <xf numFmtId="0" fontId="34" fillId="2" borderId="0" xfId="2" applyFont="1" applyFill="1" applyAlignment="1">
      <alignment horizontal="left" vertical="center" wrapText="1"/>
    </xf>
    <xf numFmtId="0" fontId="0" fillId="2" borderId="0" xfId="0" applyFill="1" applyAlignment="1">
      <alignment vertical="center"/>
    </xf>
    <xf numFmtId="0" fontId="35" fillId="2" borderId="0" xfId="2" applyFont="1" applyFill="1" applyAlignment="1">
      <alignment vertical="center"/>
    </xf>
    <xf numFmtId="0" fontId="3" fillId="2" borderId="0" xfId="2" applyFill="1" applyAlignment="1">
      <alignment horizontal="left" vertical="center" wrapText="1"/>
    </xf>
    <xf numFmtId="0" fontId="16" fillId="6" borderId="4" xfId="2" applyFont="1" applyFill="1" applyBorder="1" applyAlignment="1">
      <alignment horizontal="center" vertical="center" wrapText="1"/>
    </xf>
    <xf numFmtId="3" fontId="19" fillId="0" borderId="29" xfId="2" applyNumberFormat="1" applyFont="1" applyBorder="1" applyAlignment="1">
      <alignment horizontal="center" vertical="center"/>
    </xf>
    <xf numFmtId="3" fontId="19" fillId="0" borderId="30" xfId="2" applyNumberFormat="1" applyFont="1" applyBorder="1" applyAlignment="1">
      <alignment horizontal="center" vertical="center"/>
    </xf>
    <xf numFmtId="3" fontId="21" fillId="0" borderId="31" xfId="2" applyNumberFormat="1" applyFont="1" applyBorder="1" applyAlignment="1">
      <alignment horizontal="center" vertical="center"/>
    </xf>
    <xf numFmtId="164" fontId="20" fillId="0" borderId="31" xfId="1" applyNumberFormat="1" applyFont="1" applyFill="1" applyBorder="1" applyAlignment="1">
      <alignment horizontal="center" vertical="center"/>
    </xf>
    <xf numFmtId="0" fontId="12" fillId="4" borderId="0" xfId="2" applyFont="1" applyFill="1" applyAlignment="1">
      <alignment horizontal="center" vertical="center"/>
    </xf>
    <xf numFmtId="0" fontId="36" fillId="2" borderId="0" xfId="0" applyFont="1" applyFill="1" applyAlignment="1">
      <alignment vertical="center"/>
    </xf>
    <xf numFmtId="3" fontId="0" fillId="2" borderId="0" xfId="0" applyNumberFormat="1" applyFill="1" applyAlignment="1">
      <alignment vertical="center"/>
    </xf>
  </cellXfs>
  <cellStyles count="7">
    <cellStyle name="Normal" xfId="0" builtinId="0"/>
    <cellStyle name="Normal 2" xfId="6" xr:uid="{F65AC7F1-669F-4B39-BA7D-958902817ACF}"/>
    <cellStyle name="Normal 2 3" xfId="2" xr:uid="{A20D8B47-1099-4A70-8040-4B2B084F2B1E}"/>
    <cellStyle name="Normal 3 2" xfId="5" xr:uid="{988AC70F-701F-40A0-AB56-54F1201289B0}"/>
    <cellStyle name="Normal_Directorio CEMs - agos - 2009 - UGTAI" xfId="3" xr:uid="{D7AEF90F-43CF-46E1-A105-B3781B7C1D17}"/>
    <cellStyle name="Porcentaje" xfId="1" builtinId="5"/>
    <cellStyle name="Porcentaje 2" xfId="4" xr:uid="{E41184EB-A459-4FC0-AE0A-190F51A4F63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820053798677376"/>
          <c:y val="0.20022338541001736"/>
          <c:w val="0.68529366235403599"/>
          <c:h val="0.79977661458998262"/>
        </c:manualLayout>
      </c:layout>
      <c:barChart>
        <c:barDir val="bar"/>
        <c:grouping val="clustered"/>
        <c:varyColors val="1"/>
        <c:ser>
          <c:idx val="0"/>
          <c:order val="0"/>
          <c:spPr>
            <a:scene3d>
              <a:camera prst="orthographicFront"/>
              <a:lightRig rig="threePt" dir="t"/>
            </a:scene3d>
            <a:sp3d>
              <a:bevelT w="190500" h="38100"/>
            </a:sp3d>
          </c:spPr>
          <c:invertIfNegative val="0"/>
          <c:dPt>
            <c:idx val="0"/>
            <c:invertIfNegative val="0"/>
            <c:bubble3D val="0"/>
            <c:spPr>
              <a:solidFill>
                <a:schemeClr val="accent2"/>
              </a:solidFill>
              <a:ln>
                <a:noFill/>
              </a:ln>
              <a:effectLst/>
              <a:scene3d>
                <a:camera prst="orthographicFront"/>
                <a:lightRig rig="threePt" dir="t"/>
              </a:scene3d>
              <a:sp3d>
                <a:bevelT w="190500" h="38100"/>
              </a:sp3d>
            </c:spPr>
            <c:extLst>
              <c:ext xmlns:c16="http://schemas.microsoft.com/office/drawing/2014/chart" uri="{C3380CC4-5D6E-409C-BE32-E72D297353CC}">
                <c16:uniqueId val="{00000001-0FCF-4950-AE57-5DDB1592F42E}"/>
              </c:ext>
            </c:extLst>
          </c:dPt>
          <c:dPt>
            <c:idx val="1"/>
            <c:invertIfNegative val="0"/>
            <c:bubble3D val="0"/>
            <c:spPr>
              <a:solidFill>
                <a:schemeClr val="accent4"/>
              </a:solidFill>
              <a:ln>
                <a:noFill/>
              </a:ln>
              <a:effectLst/>
              <a:scene3d>
                <a:camera prst="orthographicFront"/>
                <a:lightRig rig="threePt" dir="t"/>
              </a:scene3d>
              <a:sp3d>
                <a:bevelT w="190500" h="38100"/>
              </a:sp3d>
            </c:spPr>
            <c:extLst>
              <c:ext xmlns:c16="http://schemas.microsoft.com/office/drawing/2014/chart" uri="{C3380CC4-5D6E-409C-BE32-E72D297353CC}">
                <c16:uniqueId val="{00000003-0FCF-4950-AE57-5DDB1592F42E}"/>
              </c:ext>
            </c:extLst>
          </c:dPt>
          <c:dPt>
            <c:idx val="2"/>
            <c:invertIfNegative val="0"/>
            <c:bubble3D val="0"/>
            <c:spPr>
              <a:solidFill>
                <a:schemeClr val="accent6"/>
              </a:solidFill>
              <a:ln>
                <a:noFill/>
              </a:ln>
              <a:effectLst/>
              <a:scene3d>
                <a:camera prst="orthographicFront"/>
                <a:lightRig rig="threePt" dir="t"/>
              </a:scene3d>
              <a:sp3d>
                <a:bevelT w="190500" h="38100"/>
              </a:sp3d>
            </c:spPr>
            <c:extLst>
              <c:ext xmlns:c16="http://schemas.microsoft.com/office/drawing/2014/chart" uri="{C3380CC4-5D6E-409C-BE32-E72D297353CC}">
                <c16:uniqueId val="{00000005-0FCF-4950-AE57-5DDB1592F42E}"/>
              </c:ext>
            </c:extLst>
          </c:dPt>
          <c:dPt>
            <c:idx val="3"/>
            <c:invertIfNegative val="0"/>
            <c:bubble3D val="0"/>
            <c:spPr>
              <a:solidFill>
                <a:schemeClr val="accent2">
                  <a:lumMod val="60000"/>
                </a:schemeClr>
              </a:solidFill>
              <a:ln>
                <a:noFill/>
              </a:ln>
              <a:effectLst/>
              <a:scene3d>
                <a:camera prst="orthographicFront"/>
                <a:lightRig rig="threePt" dir="t"/>
              </a:scene3d>
              <a:sp3d>
                <a:bevelT w="190500" h="38100"/>
              </a:sp3d>
            </c:spPr>
            <c:extLst>
              <c:ext xmlns:c16="http://schemas.microsoft.com/office/drawing/2014/chart" uri="{C3380CC4-5D6E-409C-BE32-E72D297353CC}">
                <c16:uniqueId val="{00000007-0FCF-4950-AE57-5DDB1592F42E}"/>
              </c:ext>
            </c:extLst>
          </c:dPt>
          <c:dLbls>
            <c:dLbl>
              <c:idx val="2"/>
              <c:layout>
                <c:manualLayout>
                  <c:x val="1.236713078166004E-3"/>
                  <c:y val="-6.7628555377496484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FCF-4950-AE57-5DDB1592F42E}"/>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Niños y niñas</c:v>
              </c:pt>
              <c:pt idx="1">
                <c:v>Adolescentes</c:v>
              </c:pt>
              <c:pt idx="2">
                <c:v>Personas Adultas</c:v>
              </c:pt>
              <c:pt idx="3">
                <c:v>Personas Adultas Mayores</c:v>
              </c:pt>
            </c:strLit>
          </c:cat>
          <c:val>
            <c:numRef>
              <c:f>'Casos del CEM'!$O$36:$O$39</c:f>
              <c:numCache>
                <c:formatCode>#,##0</c:formatCode>
                <c:ptCount val="4"/>
                <c:pt idx="0">
                  <c:v>24868</c:v>
                </c:pt>
                <c:pt idx="1">
                  <c:v>22913</c:v>
                </c:pt>
                <c:pt idx="2">
                  <c:v>92696</c:v>
                </c:pt>
                <c:pt idx="3">
                  <c:v>10238</c:v>
                </c:pt>
              </c:numCache>
            </c:numRef>
          </c:val>
          <c:extLst>
            <c:ext xmlns:c16="http://schemas.microsoft.com/office/drawing/2014/chart" uri="{C3380CC4-5D6E-409C-BE32-E72D297353CC}">
              <c16:uniqueId val="{00000008-0FCF-4950-AE57-5DDB1592F42E}"/>
            </c:ext>
          </c:extLst>
        </c:ser>
        <c:dLbls>
          <c:showLegendKey val="0"/>
          <c:showVal val="0"/>
          <c:showCatName val="0"/>
          <c:showSerName val="0"/>
          <c:showPercent val="0"/>
          <c:showBubbleSize val="0"/>
        </c:dLbls>
        <c:gapWidth val="182"/>
        <c:axId val="346484264"/>
        <c:axId val="346482696"/>
      </c:barChart>
      <c:catAx>
        <c:axId val="346484264"/>
        <c:scaling>
          <c:orientation val="maxMin"/>
        </c:scaling>
        <c:delete val="0"/>
        <c:axPos val="l"/>
        <c:numFmt formatCode="General" sourceLinked="0"/>
        <c:majorTickMark val="none"/>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1100" b="1" i="0" u="none" strike="noStrike" kern="1200" baseline="0">
                <a:solidFill>
                  <a:sysClr val="windowText" lastClr="000000"/>
                </a:solidFill>
                <a:latin typeface="+mn-lt"/>
                <a:ea typeface="+mn-ea"/>
                <a:cs typeface="+mn-cs"/>
              </a:defRPr>
            </a:pPr>
            <a:endParaRPr lang="es-ES"/>
          </a:p>
        </c:txPr>
        <c:crossAx val="346482696"/>
        <c:crosses val="autoZero"/>
        <c:auto val="0"/>
        <c:lblAlgn val="ctr"/>
        <c:lblOffset val="100"/>
        <c:noMultiLvlLbl val="0"/>
      </c:catAx>
      <c:valAx>
        <c:axId val="346482696"/>
        <c:scaling>
          <c:orientation val="minMax"/>
        </c:scaling>
        <c:delete val="0"/>
        <c:axPos val="t"/>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4648426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ysClr val="windowText" lastClr="000000"/>
                </a:solidFill>
                <a:latin typeface="Arial Narrow" panose="020B0606020202030204" pitchFamily="34" charset="0"/>
                <a:ea typeface="+mn-ea"/>
                <a:cs typeface="+mn-cs"/>
              </a:defRPr>
            </a:pPr>
            <a:r>
              <a:rPr lang="es-PE" sz="1400">
                <a:latin typeface="Arial Narrow" panose="020B0606020202030204" pitchFamily="34" charset="0"/>
              </a:rPr>
              <a:t>Gráfico N° 4: Casos atendidos por grupos de edad de la persona usuaria según tipo de violencia</a:t>
            </a:r>
          </a:p>
        </c:rich>
      </c:tx>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Narrow" panose="020B0606020202030204" pitchFamily="34" charset="0"/>
              <a:ea typeface="+mn-ea"/>
              <a:cs typeface="+mn-cs"/>
            </a:defRPr>
          </a:pPr>
          <a:endParaRPr lang="es-ES"/>
        </a:p>
      </c:txPr>
    </c:title>
    <c:autoTitleDeleted val="0"/>
    <c:plotArea>
      <c:layout>
        <c:manualLayout>
          <c:layoutTarget val="inner"/>
          <c:xMode val="edge"/>
          <c:yMode val="edge"/>
          <c:x val="0.23980753801236915"/>
          <c:y val="0.19690736441098994"/>
          <c:w val="0.73095817231531801"/>
          <c:h val="0.72220151242598951"/>
        </c:manualLayout>
      </c:layout>
      <c:barChart>
        <c:barDir val="bar"/>
        <c:grouping val="stacked"/>
        <c:varyColors val="0"/>
        <c:ser>
          <c:idx val="0"/>
          <c:order val="0"/>
          <c:tx>
            <c:strRef>
              <c:f>'Casos del CEM'!$M$111</c:f>
              <c:strCache>
                <c:ptCount val="1"/>
                <c:pt idx="0">
                  <c:v>Económica o patrimonial</c:v>
                </c:pt>
              </c:strCache>
            </c:strRef>
          </c:tx>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'Casos del CEM'!$N$110:$Q$110</c:f>
              <c:strCache>
                <c:ptCount val="4"/>
                <c:pt idx="0">
                  <c:v>Niños y niñas</c:v>
                </c:pt>
                <c:pt idx="1">
                  <c:v>Adolescentes</c:v>
                </c:pt>
                <c:pt idx="2">
                  <c:v>Personas Adultas</c:v>
                </c:pt>
                <c:pt idx="3">
                  <c:v>Personas Adultas Mayores</c:v>
                </c:pt>
              </c:strCache>
            </c:strRef>
          </c:cat>
          <c:val>
            <c:numRef>
              <c:f>'Casos del CEM'!$N$111:$Q$111</c:f>
              <c:numCache>
                <c:formatCode>#,##0</c:formatCode>
                <c:ptCount val="4"/>
                <c:pt idx="0">
                  <c:v>193</c:v>
                </c:pt>
                <c:pt idx="1">
                  <c:v>69</c:v>
                </c:pt>
                <c:pt idx="2">
                  <c:v>227</c:v>
                </c:pt>
                <c:pt idx="3">
                  <c:v>109</c:v>
                </c:pt>
              </c:numCache>
            </c:numRef>
          </c:val>
          <c:extLst>
            <c:ext xmlns:c16="http://schemas.microsoft.com/office/drawing/2014/chart" uri="{C3380CC4-5D6E-409C-BE32-E72D297353CC}">
              <c16:uniqueId val="{00000000-24BC-47F9-85C5-7690DBF4B5C3}"/>
            </c:ext>
          </c:extLst>
        </c:ser>
        <c:ser>
          <c:idx val="1"/>
          <c:order val="1"/>
          <c:tx>
            <c:strRef>
              <c:f>'Casos del CEM'!$M$112</c:f>
              <c:strCache>
                <c:ptCount val="1"/>
                <c:pt idx="0">
                  <c:v>Psicológica</c:v>
                </c:pt>
              </c:strCache>
            </c:strRef>
          </c:tx>
          <c:spPr>
            <a:solidFill>
              <a:schemeClr val="accent5"/>
            </a:solidFill>
            <a:ln>
              <a:noFill/>
            </a:ln>
            <a:effectLst>
              <a:outerShdw blurRad="57150" dist="19050" dir="5400000" algn="ctr" rotWithShape="0">
                <a:srgbClr val="000000">
                  <a:alpha val="63000"/>
                </a:srgbClr>
              </a:outerShdw>
            </a:effectLst>
            <a:scene3d>
              <a:camera prst="orthographicFront"/>
              <a:lightRig rig="balanced" dir="t">
                <a:rot lat="0" lon="0" rev="8700000"/>
              </a:lightRig>
            </a:scene3d>
            <a:sp3d>
              <a:bevelT w="190500" h="38100"/>
            </a:sp3d>
          </c:spPr>
          <c:invertIfNegative val="0"/>
          <c:cat>
            <c:strRef>
              <c:f>'Casos del CEM'!$N$110:$Q$110</c:f>
              <c:strCache>
                <c:ptCount val="4"/>
                <c:pt idx="0">
                  <c:v>Niños y niñas</c:v>
                </c:pt>
                <c:pt idx="1">
                  <c:v>Adolescentes</c:v>
                </c:pt>
                <c:pt idx="2">
                  <c:v>Personas Adultas</c:v>
                </c:pt>
                <c:pt idx="3">
                  <c:v>Personas Adultas Mayores</c:v>
                </c:pt>
              </c:strCache>
            </c:strRef>
          </c:cat>
          <c:val>
            <c:numRef>
              <c:f>'Casos del CEM'!$N$112:$Q$112</c:f>
              <c:numCache>
                <c:formatCode>#,##0</c:formatCode>
                <c:ptCount val="4"/>
                <c:pt idx="0">
                  <c:v>11904</c:v>
                </c:pt>
                <c:pt idx="1">
                  <c:v>7024</c:v>
                </c:pt>
                <c:pt idx="2">
                  <c:v>44433</c:v>
                </c:pt>
                <c:pt idx="3">
                  <c:v>6715</c:v>
                </c:pt>
              </c:numCache>
            </c:numRef>
          </c:val>
          <c:extLst>
            <c:ext xmlns:c16="http://schemas.microsoft.com/office/drawing/2014/chart" uri="{C3380CC4-5D6E-409C-BE32-E72D297353CC}">
              <c16:uniqueId val="{00000001-24BC-47F9-85C5-7690DBF4B5C3}"/>
            </c:ext>
          </c:extLst>
        </c:ser>
        <c:ser>
          <c:idx val="2"/>
          <c:order val="2"/>
          <c:tx>
            <c:strRef>
              <c:f>'Casos del CEM'!$M$113</c:f>
              <c:strCache>
                <c:ptCount val="1"/>
                <c:pt idx="0">
                  <c:v>Física</c:v>
                </c:pt>
              </c:strCache>
            </c:strRef>
          </c:tx>
          <c:spPr>
            <a:solidFill>
              <a:schemeClr val="accent4"/>
            </a:solidFill>
            <a:ln>
              <a:noFill/>
            </a:ln>
            <a:effectLst>
              <a:outerShdw blurRad="57150" dist="19050" dir="5400000" algn="ctr" rotWithShape="0">
                <a:srgbClr val="000000">
                  <a:alpha val="63000"/>
                </a:srgbClr>
              </a:outerShdw>
            </a:effectLst>
            <a:scene3d>
              <a:camera prst="orthographicFront"/>
              <a:lightRig rig="balanced" dir="t">
                <a:rot lat="0" lon="0" rev="8700000"/>
              </a:lightRig>
            </a:scene3d>
            <a:sp3d>
              <a:bevelT w="190500" h="38100"/>
            </a:sp3d>
          </c:spPr>
          <c:invertIfNegative val="0"/>
          <c:cat>
            <c:strRef>
              <c:f>'Casos del CEM'!$N$110:$Q$110</c:f>
              <c:strCache>
                <c:ptCount val="4"/>
                <c:pt idx="0">
                  <c:v>Niños y niñas</c:v>
                </c:pt>
                <c:pt idx="1">
                  <c:v>Adolescentes</c:v>
                </c:pt>
                <c:pt idx="2">
                  <c:v>Personas Adultas</c:v>
                </c:pt>
                <c:pt idx="3">
                  <c:v>Personas Adultas Mayores</c:v>
                </c:pt>
              </c:strCache>
            </c:strRef>
          </c:cat>
          <c:val>
            <c:numRef>
              <c:f>'Casos del CEM'!$N$113:$Q$113</c:f>
              <c:numCache>
                <c:formatCode>#,##0</c:formatCode>
                <c:ptCount val="4"/>
                <c:pt idx="0">
                  <c:v>8024</c:v>
                </c:pt>
                <c:pt idx="1">
                  <c:v>6283</c:v>
                </c:pt>
                <c:pt idx="2">
                  <c:v>41918</c:v>
                </c:pt>
                <c:pt idx="3">
                  <c:v>3273</c:v>
                </c:pt>
              </c:numCache>
            </c:numRef>
          </c:val>
          <c:extLst>
            <c:ext xmlns:c16="http://schemas.microsoft.com/office/drawing/2014/chart" uri="{C3380CC4-5D6E-409C-BE32-E72D297353CC}">
              <c16:uniqueId val="{00000002-24BC-47F9-85C5-7690DBF4B5C3}"/>
            </c:ext>
          </c:extLst>
        </c:ser>
        <c:ser>
          <c:idx val="3"/>
          <c:order val="3"/>
          <c:tx>
            <c:strRef>
              <c:f>'Casos del CEM'!$M$114</c:f>
              <c:strCache>
                <c:ptCount val="1"/>
                <c:pt idx="0">
                  <c:v>Sexual</c:v>
                </c:pt>
              </c:strCache>
            </c:strRef>
          </c:tx>
          <c:spPr>
            <a:solidFill>
              <a:srgbClr val="FF0000"/>
            </a:solidFill>
            <a:ln>
              <a:noFill/>
            </a:ln>
            <a:effectLst>
              <a:outerShdw blurRad="50800" dist="38100" dir="5400000" algn="t" rotWithShape="0">
                <a:prstClr val="black">
                  <a:alpha val="40000"/>
                </a:prstClr>
              </a:outerShdw>
            </a:effectLst>
            <a:scene3d>
              <a:camera prst="orthographicFront"/>
              <a:lightRig rig="threePt" dir="t"/>
            </a:scene3d>
            <a:sp3d>
              <a:bevelT/>
            </a:sp3d>
          </c:spPr>
          <c:invertIfNegative val="0"/>
          <c:cat>
            <c:strRef>
              <c:f>'Casos del CEM'!$N$110:$Q$110</c:f>
              <c:strCache>
                <c:ptCount val="4"/>
                <c:pt idx="0">
                  <c:v>Niños y niñas</c:v>
                </c:pt>
                <c:pt idx="1">
                  <c:v>Adolescentes</c:v>
                </c:pt>
                <c:pt idx="2">
                  <c:v>Personas Adultas</c:v>
                </c:pt>
                <c:pt idx="3">
                  <c:v>Personas Adultas Mayores</c:v>
                </c:pt>
              </c:strCache>
            </c:strRef>
          </c:cat>
          <c:val>
            <c:numRef>
              <c:f>'Casos del CEM'!$N$114:$Q$114</c:f>
              <c:numCache>
                <c:formatCode>#,##0</c:formatCode>
                <c:ptCount val="4"/>
                <c:pt idx="0">
                  <c:v>4747</c:v>
                </c:pt>
                <c:pt idx="1">
                  <c:v>9537</c:v>
                </c:pt>
                <c:pt idx="2">
                  <c:v>6118</c:v>
                </c:pt>
                <c:pt idx="3">
                  <c:v>141</c:v>
                </c:pt>
              </c:numCache>
            </c:numRef>
          </c:val>
          <c:extLst>
            <c:ext xmlns:c16="http://schemas.microsoft.com/office/drawing/2014/chart" uri="{C3380CC4-5D6E-409C-BE32-E72D297353CC}">
              <c16:uniqueId val="{00000003-24BC-47F9-85C5-7690DBF4B5C3}"/>
            </c:ext>
          </c:extLst>
        </c:ser>
        <c:dLbls>
          <c:showLegendKey val="0"/>
          <c:showVal val="0"/>
          <c:showCatName val="0"/>
          <c:showSerName val="0"/>
          <c:showPercent val="0"/>
          <c:showBubbleSize val="0"/>
        </c:dLbls>
        <c:gapWidth val="150"/>
        <c:overlap val="100"/>
        <c:axId val="346480736"/>
        <c:axId val="346481128"/>
      </c:barChart>
      <c:catAx>
        <c:axId val="346480736"/>
        <c:scaling>
          <c:orientation val="maxMin"/>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0" spcFirstLastPara="1" vertOverflow="ellipsis" wrap="square" anchor="ctr" anchorCtr="1"/>
          <a:lstStyle/>
          <a:p>
            <a:pPr>
              <a:defRPr sz="1000" b="1" i="0" u="none" strike="noStrike" kern="1200" baseline="0">
                <a:solidFill>
                  <a:sysClr val="windowText" lastClr="000000"/>
                </a:solidFill>
                <a:latin typeface="+mn-lt"/>
                <a:ea typeface="+mn-ea"/>
                <a:cs typeface="+mn-cs"/>
              </a:defRPr>
            </a:pPr>
            <a:endParaRPr lang="es-ES"/>
          </a:p>
        </c:txPr>
        <c:crossAx val="346481128"/>
        <c:crosses val="autoZero"/>
        <c:auto val="1"/>
        <c:lblAlgn val="ctr"/>
        <c:lblOffset val="100"/>
        <c:noMultiLvlLbl val="0"/>
      </c:catAx>
      <c:valAx>
        <c:axId val="346481128"/>
        <c:scaling>
          <c:orientation val="minMax"/>
        </c:scaling>
        <c:delete val="1"/>
        <c:axPos val="t"/>
        <c:numFmt formatCode="#,##0" sourceLinked="1"/>
        <c:majorTickMark val="none"/>
        <c:minorTickMark val="none"/>
        <c:tickLblPos val="nextTo"/>
        <c:crossAx val="3464807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Narrow" panose="020B0606020202030204" pitchFamily="34" charset="0"/>
                <a:ea typeface="+mn-ea"/>
                <a:cs typeface="+mn-cs"/>
              </a:defRPr>
            </a:pPr>
            <a:r>
              <a:rPr lang="es-PE" sz="1400" b="1" i="0" baseline="0">
                <a:solidFill>
                  <a:sysClr val="windowText" lastClr="000000"/>
                </a:solidFill>
                <a:effectLst/>
                <a:latin typeface="Arial Narrow" panose="020B0606020202030204" pitchFamily="34" charset="0"/>
              </a:rPr>
              <a:t>Gráfico N° 1: Casos atendidos según sexo de la persona usuaria (Porcentaje)</a:t>
            </a:r>
            <a:endParaRPr lang="es-PE" sz="1400">
              <a:solidFill>
                <a:sysClr val="windowText" lastClr="000000"/>
              </a:solidFill>
              <a:effectLst/>
              <a:latin typeface="Arial Narrow" panose="020B060602020203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Narrow" panose="020B0606020202030204" pitchFamily="34" charset="0"/>
              <a:ea typeface="+mn-ea"/>
              <a:cs typeface="+mn-cs"/>
            </a:defRPr>
          </a:pPr>
          <a:endParaRPr lang="es-ES"/>
        </a:p>
      </c:txPr>
    </c:title>
    <c:autoTitleDeleted val="0"/>
    <c:plotArea>
      <c:layout/>
      <c:pieChart>
        <c:varyColors val="1"/>
        <c:ser>
          <c:idx val="0"/>
          <c:order val="0"/>
          <c:spPr>
            <a:solidFill>
              <a:schemeClr val="accent1"/>
            </a:solidFill>
            <a:scene3d>
              <a:camera prst="orthographicFront"/>
              <a:lightRig rig="balanced" dir="t">
                <a:rot lat="0" lon="0" rev="8700000"/>
              </a:lightRig>
            </a:scene3d>
            <a:sp3d>
              <a:bevelT w="190500" h="38100"/>
            </a:sp3d>
          </c:spPr>
          <c:dPt>
            <c:idx val="0"/>
            <c:bubble3D val="0"/>
            <c:spPr>
              <a:solidFill>
                <a:srgbClr val="EC7524"/>
              </a:solidFill>
              <a:ln w="19050">
                <a:solidFill>
                  <a:schemeClr val="lt1"/>
                </a:solidFill>
              </a:ln>
              <a:effectLst/>
              <a:scene3d>
                <a:camera prst="orthographicFront"/>
                <a:lightRig rig="balanced" dir="t">
                  <a:rot lat="0" lon="0" rev="8700000"/>
                </a:lightRig>
              </a:scene3d>
              <a:sp3d>
                <a:bevelT w="190500" h="38100"/>
              </a:sp3d>
            </c:spPr>
            <c:extLst>
              <c:ext xmlns:c16="http://schemas.microsoft.com/office/drawing/2014/chart" uri="{C3380CC4-5D6E-409C-BE32-E72D297353CC}">
                <c16:uniqueId val="{00000001-1E38-4015-BF44-C170F8DA07FD}"/>
              </c:ext>
            </c:extLst>
          </c:dPt>
          <c:dPt>
            <c:idx val="1"/>
            <c:bubble3D val="0"/>
            <c:explosion val="10"/>
            <c:spPr>
              <a:solidFill>
                <a:schemeClr val="accent1">
                  <a:lumMod val="75000"/>
                </a:schemeClr>
              </a:solidFill>
              <a:ln w="19050">
                <a:solidFill>
                  <a:schemeClr val="lt1"/>
                </a:solidFill>
              </a:ln>
              <a:effectLst/>
              <a:scene3d>
                <a:camera prst="orthographicFront"/>
                <a:lightRig rig="balanced" dir="t">
                  <a:rot lat="0" lon="0" rev="8700000"/>
                </a:lightRig>
              </a:scene3d>
              <a:sp3d>
                <a:bevelT w="190500" h="38100"/>
              </a:sp3d>
            </c:spPr>
            <c:extLst>
              <c:ext xmlns:c16="http://schemas.microsoft.com/office/drawing/2014/chart" uri="{C3380CC4-5D6E-409C-BE32-E72D297353CC}">
                <c16:uniqueId val="{00000003-1E38-4015-BF44-C170F8DA07FD}"/>
              </c:ext>
            </c:extLst>
          </c:dPt>
          <c:dLbls>
            <c:dLbl>
              <c:idx val="0"/>
              <c:layout>
                <c:manualLayout>
                  <c:x val="0.15277777777777768"/>
                  <c:y val="-5.092592592592592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E38-4015-BF44-C170F8DA07FD}"/>
                </c:ext>
              </c:extLst>
            </c:dLbl>
            <c:dLbl>
              <c:idx val="1"/>
              <c:layout>
                <c:manualLayout>
                  <c:x val="-0.14444444444444443"/>
                  <c:y val="0.1388888888888889"/>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E38-4015-BF44-C170F8DA07FD}"/>
                </c:ext>
              </c:extLst>
            </c:dLbl>
            <c:numFmt formatCode="0.0%" sourceLinked="0"/>
            <c:spPr>
              <a:solidFill>
                <a:sysClr val="window" lastClr="FFFFFF"/>
              </a:solidFill>
              <a:ln>
                <a:noFill/>
              </a:ln>
              <a:effectLst/>
            </c:spPr>
            <c:txPr>
              <a:bodyPr rot="0" spcFirstLastPara="1" vertOverflow="clip" horzOverflow="clip" vert="horz" wrap="square" lIns="38100" tIns="19050" rIns="38100" bIns="19050" anchor="ctr" anchorCtr="1">
                <a:spAutoFit/>
              </a:bodyPr>
              <a:lstStyle/>
              <a:p>
                <a:pPr>
                  <a:defRPr sz="1050" b="1" i="0" u="none" strike="noStrike" kern="1200" baseline="0">
                    <a:solidFill>
                      <a:sysClr val="windowText" lastClr="000000"/>
                    </a:solidFill>
                    <a:latin typeface="+mn-lt"/>
                    <a:ea typeface="+mn-ea"/>
                    <a:cs typeface="+mn-cs"/>
                  </a:defRPr>
                </a:pPr>
                <a:endParaRPr lang="es-ES"/>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'Casos del CEM'!$D$17:$E$17</c:f>
              <c:strCache>
                <c:ptCount val="2"/>
                <c:pt idx="0">
                  <c:v>Mujer</c:v>
                </c:pt>
                <c:pt idx="1">
                  <c:v>Hombre</c:v>
                </c:pt>
              </c:strCache>
            </c:strRef>
          </c:cat>
          <c:val>
            <c:numRef>
              <c:f>'Casos del CEM'!$D$30:$E$30</c:f>
              <c:numCache>
                <c:formatCode>#,##0</c:formatCode>
                <c:ptCount val="2"/>
                <c:pt idx="0">
                  <c:v>129473</c:v>
                </c:pt>
                <c:pt idx="1">
                  <c:v>21242</c:v>
                </c:pt>
              </c:numCache>
            </c:numRef>
          </c:val>
          <c:extLst>
            <c:ext xmlns:c16="http://schemas.microsoft.com/office/drawing/2014/chart" uri="{C3380CC4-5D6E-409C-BE32-E72D297353CC}">
              <c16:uniqueId val="{00000004-1E38-4015-BF44-C170F8DA07FD}"/>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Narrow" panose="020B0606020202030204" pitchFamily="34" charset="0"/>
                <a:ea typeface="+mn-ea"/>
                <a:cs typeface="+mn-cs"/>
              </a:defRPr>
            </a:pPr>
            <a:r>
              <a:rPr lang="es-PE" sz="1400" b="1">
                <a:latin typeface="Arial Narrow" panose="020B0606020202030204" pitchFamily="34" charset="0"/>
              </a:rPr>
              <a:t>Gráfico N° 3: Casos atendidos según condición</a:t>
            </a:r>
            <a:r>
              <a:rPr lang="es-PE" sz="1400" b="1" baseline="0">
                <a:latin typeface="Arial Narrow" panose="020B0606020202030204" pitchFamily="34" charset="0"/>
              </a:rPr>
              <a:t> del caso</a:t>
            </a:r>
            <a:endParaRPr lang="es-PE" sz="1400" b="1">
              <a:latin typeface="Arial Narrow" panose="020B0606020202030204" pitchFamily="34" charset="0"/>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Narrow" panose="020B0606020202030204" pitchFamily="34" charset="0"/>
              <a:ea typeface="+mn-ea"/>
              <a:cs typeface="+mn-cs"/>
            </a:defRPr>
          </a:pPr>
          <a:endParaRPr lang="es-ES"/>
        </a:p>
      </c:txPr>
    </c:title>
    <c:autoTitleDeleted val="0"/>
    <c:plotArea>
      <c:layout/>
      <c:barChart>
        <c:barDir val="col"/>
        <c:grouping val="clustered"/>
        <c:varyColors val="1"/>
        <c:ser>
          <c:idx val="0"/>
          <c:order val="0"/>
          <c:spPr>
            <a:scene3d>
              <a:camera prst="orthographicFront"/>
              <a:lightRig rig="threePt" dir="t"/>
            </a:scene3d>
            <a:sp3d>
              <a:bevelT w="190500" h="38100"/>
            </a:sp3d>
          </c:spPr>
          <c:invertIfNegative val="0"/>
          <c:dPt>
            <c:idx val="0"/>
            <c:invertIfNegative val="0"/>
            <c:bubble3D val="0"/>
            <c:spPr>
              <a:solidFill>
                <a:schemeClr val="accent1"/>
              </a:solidFill>
              <a:ln>
                <a:noFill/>
              </a:ln>
              <a:effectLst/>
              <a:scene3d>
                <a:camera prst="orthographicFront"/>
                <a:lightRig rig="threePt" dir="t"/>
              </a:scene3d>
              <a:sp3d>
                <a:bevelT w="190500" h="38100"/>
              </a:sp3d>
            </c:spPr>
            <c:extLst>
              <c:ext xmlns:c16="http://schemas.microsoft.com/office/drawing/2014/chart" uri="{C3380CC4-5D6E-409C-BE32-E72D297353CC}">
                <c16:uniqueId val="{00000001-A065-459B-94CC-8949A237D0AE}"/>
              </c:ext>
            </c:extLst>
          </c:dPt>
          <c:dPt>
            <c:idx val="1"/>
            <c:invertIfNegative val="0"/>
            <c:bubble3D val="0"/>
            <c:spPr>
              <a:solidFill>
                <a:schemeClr val="accent2"/>
              </a:solidFill>
              <a:ln>
                <a:noFill/>
              </a:ln>
              <a:effectLst/>
              <a:scene3d>
                <a:camera prst="orthographicFront"/>
                <a:lightRig rig="threePt" dir="t"/>
              </a:scene3d>
              <a:sp3d>
                <a:bevelT w="190500" h="38100"/>
              </a:sp3d>
            </c:spPr>
            <c:extLst>
              <c:ext xmlns:c16="http://schemas.microsoft.com/office/drawing/2014/chart" uri="{C3380CC4-5D6E-409C-BE32-E72D297353CC}">
                <c16:uniqueId val="{00000003-A065-459B-94CC-8949A237D0AE}"/>
              </c:ext>
            </c:extLst>
          </c:dPt>
          <c:dPt>
            <c:idx val="2"/>
            <c:invertIfNegative val="0"/>
            <c:bubble3D val="0"/>
            <c:spPr>
              <a:solidFill>
                <a:schemeClr val="accent3"/>
              </a:solidFill>
              <a:ln>
                <a:noFill/>
              </a:ln>
              <a:effectLst/>
              <a:scene3d>
                <a:camera prst="orthographicFront"/>
                <a:lightRig rig="threePt" dir="t"/>
              </a:scene3d>
              <a:sp3d>
                <a:bevelT w="190500" h="38100"/>
              </a:sp3d>
            </c:spPr>
            <c:extLst>
              <c:ext xmlns:c16="http://schemas.microsoft.com/office/drawing/2014/chart" uri="{C3380CC4-5D6E-409C-BE32-E72D297353CC}">
                <c16:uniqueId val="{00000005-A065-459B-94CC-8949A237D0AE}"/>
              </c:ext>
            </c:extLst>
          </c:dPt>
          <c:dPt>
            <c:idx val="3"/>
            <c:invertIfNegative val="0"/>
            <c:bubble3D val="0"/>
            <c:spPr>
              <a:solidFill>
                <a:schemeClr val="accent4"/>
              </a:solidFill>
              <a:ln>
                <a:noFill/>
              </a:ln>
              <a:effectLst/>
              <a:scene3d>
                <a:camera prst="orthographicFront"/>
                <a:lightRig rig="threePt" dir="t"/>
              </a:scene3d>
              <a:sp3d>
                <a:bevelT w="190500" h="38100"/>
              </a:sp3d>
            </c:spPr>
            <c:extLst>
              <c:ext xmlns:c16="http://schemas.microsoft.com/office/drawing/2014/chart" uri="{C3380CC4-5D6E-409C-BE32-E72D297353CC}">
                <c16:uniqueId val="{00000007-A065-459B-94CC-8949A237D0AE}"/>
              </c:ext>
            </c:extLst>
          </c:dPt>
          <c:dPt>
            <c:idx val="4"/>
            <c:invertIfNegative val="0"/>
            <c:bubble3D val="0"/>
            <c:spPr>
              <a:solidFill>
                <a:schemeClr val="accent5"/>
              </a:solidFill>
              <a:ln>
                <a:noFill/>
              </a:ln>
              <a:effectLst/>
              <a:scene3d>
                <a:camera prst="orthographicFront"/>
                <a:lightRig rig="threePt" dir="t"/>
              </a:scene3d>
              <a:sp3d>
                <a:bevelT w="190500" h="38100"/>
              </a:sp3d>
            </c:spPr>
            <c:extLst>
              <c:ext xmlns:c16="http://schemas.microsoft.com/office/drawing/2014/chart" uri="{C3380CC4-5D6E-409C-BE32-E72D297353CC}">
                <c16:uniqueId val="{00000009-A065-459B-94CC-8949A237D0AE}"/>
              </c:ext>
            </c:extLst>
          </c:dPt>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ysClr val="windowText" lastClr="000000"/>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'Casos del CEM'!$D$55:$H$55</c:f>
              <c:strCache>
                <c:ptCount val="5"/>
                <c:pt idx="0">
                  <c:v>Nuevo</c:v>
                </c:pt>
                <c:pt idx="1">
                  <c:v>Reingreso</c:v>
                </c:pt>
                <c:pt idx="2">
                  <c:v>Reincidente</c:v>
                </c:pt>
                <c:pt idx="3">
                  <c:v>Derivado</c:v>
                </c:pt>
                <c:pt idx="4">
                  <c:v>Continuador</c:v>
                </c:pt>
              </c:strCache>
            </c:strRef>
          </c:cat>
          <c:val>
            <c:numRef>
              <c:f>'Casos del CEM'!$D$68:$H$68</c:f>
              <c:numCache>
                <c:formatCode>#,##0</c:formatCode>
                <c:ptCount val="5"/>
                <c:pt idx="0">
                  <c:v>110359</c:v>
                </c:pt>
                <c:pt idx="1">
                  <c:v>16978</c:v>
                </c:pt>
                <c:pt idx="2">
                  <c:v>15755</c:v>
                </c:pt>
                <c:pt idx="3">
                  <c:v>7089</c:v>
                </c:pt>
                <c:pt idx="4">
                  <c:v>534</c:v>
                </c:pt>
              </c:numCache>
            </c:numRef>
          </c:val>
          <c:extLst>
            <c:ext xmlns:c16="http://schemas.microsoft.com/office/drawing/2014/chart" uri="{C3380CC4-5D6E-409C-BE32-E72D297353CC}">
              <c16:uniqueId val="{0000000A-A065-459B-94CC-8949A237D0AE}"/>
            </c:ext>
          </c:extLst>
        </c:ser>
        <c:dLbls>
          <c:showLegendKey val="0"/>
          <c:showVal val="0"/>
          <c:showCatName val="0"/>
          <c:showSerName val="0"/>
          <c:showPercent val="0"/>
          <c:showBubbleSize val="0"/>
        </c:dLbls>
        <c:gapWidth val="219"/>
        <c:overlap val="-27"/>
        <c:axId val="347199392"/>
        <c:axId val="347197824"/>
      </c:barChart>
      <c:catAx>
        <c:axId val="347199392"/>
        <c:scaling>
          <c:orientation val="minMax"/>
        </c:scaling>
        <c:delete val="0"/>
        <c:axPos val="b"/>
        <c:numFmt formatCode="General" sourceLinked="1"/>
        <c:majorTickMark val="none"/>
        <c:minorTickMark val="none"/>
        <c:tickLblPos val="nextTo"/>
        <c:spPr>
          <a:noFill/>
          <a:ln w="19050" cap="flat" cmpd="sng" algn="ctr">
            <a:solidFill>
              <a:sysClr val="windowText" lastClr="000000"/>
            </a:solidFill>
            <a:round/>
          </a:ln>
          <a:effectLst/>
        </c:spPr>
        <c:txPr>
          <a:bodyPr rot="-6000000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endParaRPr lang="es-ES"/>
          </a:p>
        </c:txPr>
        <c:crossAx val="347197824"/>
        <c:crosses val="autoZero"/>
        <c:auto val="1"/>
        <c:lblAlgn val="ctr"/>
        <c:lblOffset val="100"/>
        <c:noMultiLvlLbl val="0"/>
      </c:catAx>
      <c:valAx>
        <c:axId val="347197824"/>
        <c:scaling>
          <c:orientation val="minMax"/>
        </c:scaling>
        <c:delete val="1"/>
        <c:axPos val="l"/>
        <c:numFmt formatCode="#,##0" sourceLinked="1"/>
        <c:majorTickMark val="none"/>
        <c:minorTickMark val="none"/>
        <c:tickLblPos val="nextTo"/>
        <c:crossAx val="3471993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4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3" Type="http://schemas.openxmlformats.org/officeDocument/2006/relationships/chart" Target="../charts/chart2.xml"/><Relationship Id="rId7" Type="http://schemas.openxmlformats.org/officeDocument/2006/relationships/chart" Target="../charts/chart4.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image" Target="../media/image3.png"/><Relationship Id="rId5" Type="http://schemas.openxmlformats.org/officeDocument/2006/relationships/image" Target="../media/image2.png"/><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47626</xdr:colOff>
      <xdr:row>70</xdr:row>
      <xdr:rowOff>179955</xdr:rowOff>
    </xdr:from>
    <xdr:to>
      <xdr:col>17</xdr:col>
      <xdr:colOff>938894</xdr:colOff>
      <xdr:row>73</xdr:row>
      <xdr:rowOff>107156</xdr:rowOff>
    </xdr:to>
    <xdr:sp macro="" textlink="">
      <xdr:nvSpPr>
        <xdr:cNvPr id="2" name="CuadroTexto 1">
          <a:extLst>
            <a:ext uri="{FF2B5EF4-FFF2-40B4-BE49-F238E27FC236}">
              <a16:creationId xmlns:a16="http://schemas.microsoft.com/office/drawing/2014/main" id="{BADB438F-9CDD-4348-A5E7-A0D32544B3E6}"/>
            </a:ext>
          </a:extLst>
        </xdr:cNvPr>
        <xdr:cNvSpPr txBox="1"/>
      </xdr:nvSpPr>
      <xdr:spPr>
        <a:xfrm>
          <a:off x="47626" y="19906230"/>
          <a:ext cx="15712168" cy="670151"/>
        </a:xfrm>
        <a:prstGeom prst="rect">
          <a:avLst/>
        </a:prstGeom>
        <a:solidFill>
          <a:schemeClr val="lt1"/>
        </a:solid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MX" b="1" i="0">
              <a:solidFill>
                <a:schemeClr val="tx1"/>
              </a:solidFill>
            </a:rPr>
            <a:t>Nuevo: </a:t>
          </a:r>
          <a:r>
            <a:rPr lang="es-MX" b="0" i="0">
              <a:solidFill>
                <a:schemeClr val="tx1"/>
              </a:solidFill>
            </a:rPr>
            <a:t>E</a:t>
          </a:r>
          <a:r>
            <a:rPr lang="es-MX" i="0">
              <a:solidFill>
                <a:schemeClr val="tx1"/>
              </a:solidFill>
            </a:rPr>
            <a:t>s aquella persona usuaria que es atendida por primera vez en un CEM a nivel nacional;</a:t>
          </a:r>
          <a:r>
            <a:rPr lang="es-MX" i="0" baseline="0">
              <a:solidFill>
                <a:schemeClr val="tx1"/>
              </a:solidFill>
            </a:rPr>
            <a:t> </a:t>
          </a:r>
          <a:r>
            <a:rPr lang="es-MX" b="1" i="0">
              <a:solidFill>
                <a:schemeClr val="tx1"/>
              </a:solidFill>
            </a:rPr>
            <a:t>Reingreso: </a:t>
          </a:r>
          <a:r>
            <a:rPr lang="es-MX" b="0" i="0">
              <a:solidFill>
                <a:schemeClr val="tx1"/>
              </a:solidFill>
            </a:rPr>
            <a:t>E</a:t>
          </a:r>
          <a:r>
            <a:rPr lang="es-MX" i="0">
              <a:solidFill>
                <a:schemeClr val="tx1"/>
              </a:solidFill>
            </a:rPr>
            <a:t>s aquella persona usuaria que ha sido agredida por otra presunta persona agresora, distinta</a:t>
          </a:r>
          <a:r>
            <a:rPr lang="es-MX" i="0" baseline="0">
              <a:solidFill>
                <a:schemeClr val="tx1"/>
              </a:solidFill>
            </a:rPr>
            <a:t> a la vez anterior; </a:t>
          </a:r>
          <a:r>
            <a:rPr lang="es-MX" b="1" i="0">
              <a:solidFill>
                <a:schemeClr val="tx1"/>
              </a:solidFill>
            </a:rPr>
            <a:t>Reincidente: </a:t>
          </a:r>
          <a:r>
            <a:rPr lang="es-MX" b="0" i="0">
              <a:solidFill>
                <a:schemeClr val="tx1"/>
              </a:solidFill>
            </a:rPr>
            <a:t>Es</a:t>
          </a:r>
          <a:r>
            <a:rPr lang="es-MX" b="0" i="0" baseline="0">
              <a:solidFill>
                <a:schemeClr val="tx1"/>
              </a:solidFill>
            </a:rPr>
            <a:t> </a:t>
          </a:r>
          <a:r>
            <a:rPr lang="es-MX" i="0">
              <a:solidFill>
                <a:schemeClr val="tx1"/>
              </a:solidFill>
            </a:rPr>
            <a:t>aquella persona usuaria que ha sido agredida por segunda o más veces por la misma presunta persona agresora; </a:t>
          </a:r>
          <a:r>
            <a:rPr lang="es-MX" b="1" i="0">
              <a:solidFill>
                <a:schemeClr val="tx1"/>
              </a:solidFill>
            </a:rPr>
            <a:t>Derivado: </a:t>
          </a:r>
          <a:r>
            <a:rPr lang="es-MX" b="0" i="0">
              <a:solidFill>
                <a:schemeClr val="tx1"/>
              </a:solidFill>
            </a:rPr>
            <a:t>S</a:t>
          </a:r>
          <a:r>
            <a:rPr lang="es-MX" i="0">
              <a:solidFill>
                <a:schemeClr val="tx1"/>
              </a:solidFill>
            </a:rPr>
            <a:t>on todos los casos atendidos por más de un CEM;</a:t>
          </a:r>
          <a:r>
            <a:rPr lang="es-MX" i="0" baseline="0">
              <a:solidFill>
                <a:schemeClr val="tx1"/>
              </a:solidFill>
            </a:rPr>
            <a:t> </a:t>
          </a:r>
          <a:r>
            <a:rPr lang="es-MX" b="1" i="0">
              <a:solidFill>
                <a:schemeClr val="tx1"/>
              </a:solidFill>
            </a:rPr>
            <a:t>Continuador: </a:t>
          </a:r>
          <a:r>
            <a:rPr lang="es-MX" b="0" i="0">
              <a:solidFill>
                <a:schemeClr val="tx1"/>
              </a:solidFill>
            </a:rPr>
            <a:t>S</a:t>
          </a:r>
          <a:r>
            <a:rPr lang="es-MX" i="0">
              <a:solidFill>
                <a:schemeClr val="tx1"/>
              </a:solidFill>
            </a:rPr>
            <a:t>on todos los casos que su última atención fue hace más de un año y que requiere recibir atención interdisciplinaria mínimamente de dos servicios del CEM.</a:t>
          </a:r>
        </a:p>
      </xdr:txBody>
    </xdr:sp>
    <xdr:clientData/>
  </xdr:twoCellAnchor>
  <xdr:oneCellAnchor>
    <xdr:from>
      <xdr:col>1</xdr:col>
      <xdr:colOff>0</xdr:colOff>
      <xdr:row>0</xdr:row>
      <xdr:rowOff>76199</xdr:rowOff>
    </xdr:from>
    <xdr:ext cx="4835407" cy="685801"/>
    <xdr:pic>
      <xdr:nvPicPr>
        <xdr:cNvPr id="3" name="Imagen 2">
          <a:extLst>
            <a:ext uri="{FF2B5EF4-FFF2-40B4-BE49-F238E27FC236}">
              <a16:creationId xmlns:a16="http://schemas.microsoft.com/office/drawing/2014/main" id="{46CDB48F-B193-4A4B-9AB4-6F070E1477D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76199"/>
          <a:ext cx="4835407" cy="685801"/>
        </a:xfrm>
        <a:prstGeom prst="rect">
          <a:avLst/>
        </a:prstGeom>
        <a:noFill/>
        <a:ln>
          <a:noFill/>
        </a:ln>
      </xdr:spPr>
    </xdr:pic>
    <xdr:clientData/>
  </xdr:oneCellAnchor>
  <xdr:twoCellAnchor>
    <xdr:from>
      <xdr:col>2</xdr:col>
      <xdr:colOff>206099</xdr:colOff>
      <xdr:row>11</xdr:row>
      <xdr:rowOff>164629</xdr:rowOff>
    </xdr:from>
    <xdr:to>
      <xdr:col>17</xdr:col>
      <xdr:colOff>949098</xdr:colOff>
      <xdr:row>13</xdr:row>
      <xdr:rowOff>109860</xdr:rowOff>
    </xdr:to>
    <xdr:sp macro="" textlink="">
      <xdr:nvSpPr>
        <xdr:cNvPr id="4" name="Rectángulo 3">
          <a:extLst>
            <a:ext uri="{FF2B5EF4-FFF2-40B4-BE49-F238E27FC236}">
              <a16:creationId xmlns:a16="http://schemas.microsoft.com/office/drawing/2014/main" id="{039376BD-9541-43CA-A323-067270DF191D}"/>
            </a:ext>
          </a:extLst>
        </xdr:cNvPr>
        <xdr:cNvSpPr/>
      </xdr:nvSpPr>
      <xdr:spPr>
        <a:xfrm>
          <a:off x="1415774" y="2812579"/>
          <a:ext cx="14354224" cy="364331"/>
        </a:xfrm>
        <a:prstGeom prst="rect">
          <a:avLst/>
        </a:prstGeom>
        <a:solidFill>
          <a:schemeClr val="bg2">
            <a:lumMod val="50000"/>
          </a:schemeClr>
        </a:solidFill>
        <a:ln>
          <a:noFill/>
        </a:ln>
        <a:effectLst>
          <a:innerShdw blurRad="63500" dist="50800" dir="54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b" anchorCtr="0" forceAA="0" compatLnSpc="1">
          <a:prstTxWarp prst="textNoShape">
            <a:avLst/>
          </a:prstTxWarp>
          <a:noAutofit/>
        </a:bodyPr>
        <a:lstStyle/>
        <a:p>
          <a:r>
            <a:rPr lang="es-PE" sz="2000" b="1">
              <a:solidFill>
                <a:schemeClr val="bg1"/>
              </a:solidFill>
            </a:rPr>
            <a:t>  </a:t>
          </a:r>
          <a:r>
            <a:rPr lang="es-PE" sz="1800" b="1" baseline="0">
              <a:solidFill>
                <a:schemeClr val="lt1"/>
              </a:solidFill>
              <a:effectLst/>
              <a:latin typeface="+mn-lt"/>
              <a:ea typeface="+mn-ea"/>
              <a:cs typeface="+mn-cs"/>
            </a:rPr>
            <a:t>CASOS ATENDIDOS SEGÚN MES</a:t>
          </a:r>
          <a:endParaRPr lang="es-PE" sz="1700" b="1">
            <a:solidFill>
              <a:schemeClr val="bg1"/>
            </a:solidFill>
          </a:endParaRPr>
        </a:p>
      </xdr:txBody>
    </xdr:sp>
    <xdr:clientData/>
  </xdr:twoCellAnchor>
  <xdr:twoCellAnchor>
    <xdr:from>
      <xdr:col>1</xdr:col>
      <xdr:colOff>0</xdr:colOff>
      <xdr:row>11</xdr:row>
      <xdr:rowOff>164629</xdr:rowOff>
    </xdr:from>
    <xdr:to>
      <xdr:col>2</xdr:col>
      <xdr:colOff>281541</xdr:colOff>
      <xdr:row>13</xdr:row>
      <xdr:rowOff>108857</xdr:rowOff>
    </xdr:to>
    <xdr:sp macro="" textlink="">
      <xdr:nvSpPr>
        <xdr:cNvPr id="5" name="Rectángulo 4">
          <a:extLst>
            <a:ext uri="{FF2B5EF4-FFF2-40B4-BE49-F238E27FC236}">
              <a16:creationId xmlns:a16="http://schemas.microsoft.com/office/drawing/2014/main" id="{C86371C0-04BC-4779-A2F9-3D5091E07960}"/>
            </a:ext>
          </a:extLst>
        </xdr:cNvPr>
        <xdr:cNvSpPr/>
      </xdr:nvSpPr>
      <xdr:spPr>
        <a:xfrm>
          <a:off x="104775" y="2812579"/>
          <a:ext cx="1386441" cy="363328"/>
        </a:xfrm>
        <a:prstGeom prst="rect">
          <a:avLst/>
        </a:prstGeom>
        <a:solidFill>
          <a:srgbClr val="E60008"/>
        </a:solidFill>
        <a:ln>
          <a:noFill/>
        </a:ln>
        <a:effectLst>
          <a:innerShdw blurRad="63500" dist="50800" dir="54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b" anchorCtr="0" forceAA="0" compatLnSpc="1">
          <a:prstTxWarp prst="textNoShape">
            <a:avLst/>
          </a:prstTxWarp>
          <a:noAutofit/>
        </a:bodyPr>
        <a:lstStyle/>
        <a:p>
          <a:r>
            <a:rPr lang="es-PE" sz="2000" b="1">
              <a:solidFill>
                <a:sysClr val="windowText" lastClr="000000"/>
              </a:solidFill>
            </a:rPr>
            <a:t> </a:t>
          </a:r>
          <a:r>
            <a:rPr lang="es-PE" sz="1800" b="1">
              <a:solidFill>
                <a:schemeClr val="bg1"/>
              </a:solidFill>
            </a:rPr>
            <a:t>SECCIÓN A </a:t>
          </a:r>
          <a:endParaRPr lang="es-PE" sz="1700" b="1">
            <a:solidFill>
              <a:schemeClr val="bg1"/>
            </a:solidFill>
          </a:endParaRPr>
        </a:p>
      </xdr:txBody>
    </xdr:sp>
    <xdr:clientData/>
  </xdr:twoCellAnchor>
  <xdr:twoCellAnchor>
    <xdr:from>
      <xdr:col>7</xdr:col>
      <xdr:colOff>432126</xdr:colOff>
      <xdr:row>0</xdr:row>
      <xdr:rowOff>166686</xdr:rowOff>
    </xdr:from>
    <xdr:to>
      <xdr:col>16</xdr:col>
      <xdr:colOff>85988</xdr:colOff>
      <xdr:row>2</xdr:row>
      <xdr:rowOff>215899</xdr:rowOff>
    </xdr:to>
    <xdr:sp macro="" textlink="">
      <xdr:nvSpPr>
        <xdr:cNvPr id="6" name="Rectángulo 5">
          <a:extLst>
            <a:ext uri="{FF2B5EF4-FFF2-40B4-BE49-F238E27FC236}">
              <a16:creationId xmlns:a16="http://schemas.microsoft.com/office/drawing/2014/main" id="{8259ABB5-FA11-48B7-BE2A-1880173AA4FE}"/>
            </a:ext>
          </a:extLst>
        </xdr:cNvPr>
        <xdr:cNvSpPr/>
      </xdr:nvSpPr>
      <xdr:spPr>
        <a:xfrm>
          <a:off x="6290001" y="166686"/>
          <a:ext cx="7788212" cy="5635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s-PE" sz="1400" b="1">
              <a:solidFill>
                <a:sysClr val="windowText" lastClr="000000"/>
              </a:solidFill>
              <a:latin typeface="Arial" panose="020B0604020202020204" pitchFamily="34" charset="0"/>
              <a:cs typeface="Arial" panose="020B0604020202020204" pitchFamily="34" charset="0"/>
            </a:rPr>
            <a:t>Programa</a:t>
          </a:r>
          <a:r>
            <a:rPr lang="es-PE" sz="1400" b="1" baseline="0">
              <a:solidFill>
                <a:sysClr val="windowText" lastClr="000000"/>
              </a:solidFill>
              <a:latin typeface="Arial" panose="020B0604020202020204" pitchFamily="34" charset="0"/>
              <a:cs typeface="Arial" panose="020B0604020202020204" pitchFamily="34" charset="0"/>
            </a:rPr>
            <a:t> Nacional para la Prevención y Erradicación de la Violencia contra las Mujeres e Integrantes del Grupo Familiar - AURORA</a:t>
          </a:r>
          <a:endParaRPr lang="es-PE" sz="14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11</xdr:col>
      <xdr:colOff>428055</xdr:colOff>
      <xdr:row>33</xdr:row>
      <xdr:rowOff>47626</xdr:rowOff>
    </xdr:from>
    <xdr:to>
      <xdr:col>17</xdr:col>
      <xdr:colOff>821531</xdr:colOff>
      <xdr:row>50</xdr:row>
      <xdr:rowOff>154781</xdr:rowOff>
    </xdr:to>
    <xdr:grpSp>
      <xdr:nvGrpSpPr>
        <xdr:cNvPr id="7" name="Grupo 6">
          <a:extLst>
            <a:ext uri="{FF2B5EF4-FFF2-40B4-BE49-F238E27FC236}">
              <a16:creationId xmlns:a16="http://schemas.microsoft.com/office/drawing/2014/main" id="{32B7816B-038F-4A2A-AC36-851FEC09BDBA}"/>
            </a:ext>
          </a:extLst>
        </xdr:cNvPr>
        <xdr:cNvGrpSpPr/>
      </xdr:nvGrpSpPr>
      <xdr:grpSpPr>
        <a:xfrm>
          <a:off x="9883782" y="9208944"/>
          <a:ext cx="5779431" cy="5146746"/>
          <a:chOff x="10390185" y="6335073"/>
          <a:chExt cx="4798220" cy="3983677"/>
        </a:xfrm>
      </xdr:grpSpPr>
      <xdr:graphicFrame macro="">
        <xdr:nvGraphicFramePr>
          <xdr:cNvPr id="8" name="Chart 5">
            <a:extLst>
              <a:ext uri="{FF2B5EF4-FFF2-40B4-BE49-F238E27FC236}">
                <a16:creationId xmlns:a16="http://schemas.microsoft.com/office/drawing/2014/main" id="{3BA9A3AC-73ED-446A-B4BA-F0F631C56D12}"/>
              </a:ext>
            </a:extLst>
          </xdr:cNvPr>
          <xdr:cNvGraphicFramePr>
            <a:graphicFrameLocks/>
          </xdr:cNvGraphicFramePr>
        </xdr:nvGraphicFramePr>
        <xdr:xfrm>
          <a:off x="10390185" y="6369844"/>
          <a:ext cx="4798220" cy="3948906"/>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9" name="CuadroTexto 8">
            <a:extLst>
              <a:ext uri="{FF2B5EF4-FFF2-40B4-BE49-F238E27FC236}">
                <a16:creationId xmlns:a16="http://schemas.microsoft.com/office/drawing/2014/main" id="{CE455A1D-4556-4C65-AA76-2311CF82DD1F}"/>
              </a:ext>
            </a:extLst>
          </xdr:cNvPr>
          <xdr:cNvSpPr txBox="1"/>
        </xdr:nvSpPr>
        <xdr:spPr>
          <a:xfrm>
            <a:off x="10925969" y="6335073"/>
            <a:ext cx="3976686" cy="7729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0"/>
            <a:r>
              <a:rPr lang="es-PE" sz="1400" b="1" i="0" baseline="0">
                <a:solidFill>
                  <a:schemeClr val="dk1"/>
                </a:solidFill>
                <a:effectLst/>
                <a:latin typeface="Arial Narrow" panose="020B0606020202030204" pitchFamily="34" charset="0"/>
                <a:ea typeface="+mn-ea"/>
                <a:cs typeface="+mn-cs"/>
              </a:rPr>
              <a:t>Gráfico N° 2: Casos atendidos según grupos de edad de la persona usuaria</a:t>
            </a:r>
            <a:endParaRPr lang="es-PE" sz="1400">
              <a:effectLst/>
              <a:latin typeface="Arial Narrow" panose="020B0606020202030204" pitchFamily="34" charset="0"/>
            </a:endParaRPr>
          </a:p>
        </xdr:txBody>
      </xdr:sp>
    </xdr:grpSp>
    <xdr:clientData/>
  </xdr:twoCellAnchor>
  <xdr:twoCellAnchor>
    <xdr:from>
      <xdr:col>1</xdr:col>
      <xdr:colOff>11908</xdr:colOff>
      <xdr:row>9</xdr:row>
      <xdr:rowOff>78243</xdr:rowOff>
    </xdr:from>
    <xdr:to>
      <xdr:col>17</xdr:col>
      <xdr:colOff>938895</xdr:colOff>
      <xdr:row>10</xdr:row>
      <xdr:rowOff>595312</xdr:rowOff>
    </xdr:to>
    <xdr:sp macro="" textlink="">
      <xdr:nvSpPr>
        <xdr:cNvPr id="10" name="CuadroTexto 9">
          <a:extLst>
            <a:ext uri="{FF2B5EF4-FFF2-40B4-BE49-F238E27FC236}">
              <a16:creationId xmlns:a16="http://schemas.microsoft.com/office/drawing/2014/main" id="{41EE02DB-EF13-4C44-AD0E-2343E1604B03}"/>
            </a:ext>
          </a:extLst>
        </xdr:cNvPr>
        <xdr:cNvSpPr txBox="1"/>
      </xdr:nvSpPr>
      <xdr:spPr>
        <a:xfrm>
          <a:off x="116683" y="1916568"/>
          <a:ext cx="15643112" cy="612319"/>
        </a:xfrm>
        <a:prstGeom prst="rect">
          <a:avLst/>
        </a:prstGeom>
        <a:solidFill>
          <a:schemeClr val="lt1"/>
        </a:solidFill>
        <a:ln w="1587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PE" sz="1100" i="1">
              <a:latin typeface="Arial" panose="020B0604020202020204" pitchFamily="34" charset="0"/>
              <a:cs typeface="Arial" panose="020B0604020202020204" pitchFamily="34" charset="0"/>
            </a:rPr>
            <a:t>Caso atendido en el CEM es toda situación de violencia contra las mujeres, los integrantes del grupo familiar y violencia sexual que ha sido atendido en un Centro Emergencia Mujer, a nivel nacional, que tiene patrocinio legal del CEM o atención psicológica y/o social del CEM, cuya víctima está sujeta a protección según el TUO de la Ley N° 30364 “Ley para prevenir, sancionar y erradicar la violencia contra las mujeres y los integrantes del grupo familiar”. </a:t>
          </a:r>
          <a:r>
            <a:rPr lang="es-PE" sz="1100" i="1" baseline="0">
              <a:latin typeface="Arial" panose="020B0604020202020204" pitchFamily="34" charset="0"/>
              <a:cs typeface="Arial" panose="020B0604020202020204" pitchFamily="34" charset="0"/>
            </a:rPr>
            <a:t>Además, </a:t>
          </a:r>
          <a:r>
            <a:rPr lang="es-PE" sz="1100" b="0" i="1" u="none" strike="noStrike" baseline="0">
              <a:solidFill>
                <a:srgbClr val="000000"/>
              </a:solidFill>
              <a:latin typeface="Arial" panose="020B0604020202020204" pitchFamily="34" charset="0"/>
              <a:cs typeface="Arial" panose="020B0604020202020204" pitchFamily="34" charset="0"/>
            </a:rPr>
            <a:t>se conoce como acción en la atención del caso, a las acciones ejecutadas por los/as profesionales del servicio de admisión, psicología, social y legal en beneficio de las personas usuarias del Centro Emergencia Mujer.</a:t>
          </a:r>
          <a:endParaRPr lang="es-PE" sz="1100" i="1">
            <a:latin typeface="Arial" panose="020B0604020202020204" pitchFamily="34" charset="0"/>
            <a:cs typeface="Arial" panose="020B0604020202020204" pitchFamily="34" charset="0"/>
          </a:endParaRPr>
        </a:p>
      </xdr:txBody>
    </xdr:sp>
    <xdr:clientData/>
  </xdr:twoCellAnchor>
  <xdr:twoCellAnchor>
    <xdr:from>
      <xdr:col>1</xdr:col>
      <xdr:colOff>847725</xdr:colOff>
      <xdr:row>14</xdr:row>
      <xdr:rowOff>154781</xdr:rowOff>
    </xdr:from>
    <xdr:to>
      <xdr:col>5</xdr:col>
      <xdr:colOff>0</xdr:colOff>
      <xdr:row>15</xdr:row>
      <xdr:rowOff>201531</xdr:rowOff>
    </xdr:to>
    <xdr:sp macro="" textlink="">
      <xdr:nvSpPr>
        <xdr:cNvPr id="11" name="Rectángulo 10">
          <a:extLst>
            <a:ext uri="{FF2B5EF4-FFF2-40B4-BE49-F238E27FC236}">
              <a16:creationId xmlns:a16="http://schemas.microsoft.com/office/drawing/2014/main" id="{BB6640D4-B8EA-4189-B32E-87E9DAD56C89}"/>
            </a:ext>
          </a:extLst>
        </xdr:cNvPr>
        <xdr:cNvSpPr/>
      </xdr:nvSpPr>
      <xdr:spPr>
        <a:xfrm>
          <a:off x="952500" y="3402806"/>
          <a:ext cx="3105150" cy="275350"/>
        </a:xfrm>
        <a:prstGeom prst="rect">
          <a:avLst/>
        </a:prstGeom>
        <a:solidFill>
          <a:schemeClr val="bg2">
            <a:lumMod val="9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PE" sz="1200">
              <a:solidFill>
                <a:sysClr val="windowText" lastClr="000000"/>
              </a:solidFill>
              <a:latin typeface="Arial" panose="020B0604020202020204" pitchFamily="34" charset="0"/>
              <a:cs typeface="Arial" panose="020B0604020202020204" pitchFamily="34" charset="0"/>
            </a:rPr>
            <a:t>  Casos atendidos por sexo según mes</a:t>
          </a:r>
        </a:p>
      </xdr:txBody>
    </xdr:sp>
    <xdr:clientData/>
  </xdr:twoCellAnchor>
  <xdr:twoCellAnchor>
    <xdr:from>
      <xdr:col>1</xdr:col>
      <xdr:colOff>17318</xdr:colOff>
      <xdr:row>14</xdr:row>
      <xdr:rowOff>142875</xdr:rowOff>
    </xdr:from>
    <xdr:to>
      <xdr:col>1</xdr:col>
      <xdr:colOff>1000125</xdr:colOff>
      <xdr:row>15</xdr:row>
      <xdr:rowOff>201529</xdr:rowOff>
    </xdr:to>
    <xdr:sp macro="" textlink="">
      <xdr:nvSpPr>
        <xdr:cNvPr id="12" name="Rectángulo 51">
          <a:extLst>
            <a:ext uri="{FF2B5EF4-FFF2-40B4-BE49-F238E27FC236}">
              <a16:creationId xmlns:a16="http://schemas.microsoft.com/office/drawing/2014/main" id="{D2E9B278-AC00-4F99-9A42-45D8311B23C2}"/>
            </a:ext>
          </a:extLst>
        </xdr:cNvPr>
        <xdr:cNvSpPr/>
      </xdr:nvSpPr>
      <xdr:spPr>
        <a:xfrm>
          <a:off x="122093" y="3390900"/>
          <a:ext cx="982807" cy="287254"/>
        </a:xfrm>
        <a:custGeom>
          <a:avLst/>
          <a:gdLst>
            <a:gd name="connsiteX0" fmla="*/ 0 w 999325"/>
            <a:gd name="connsiteY0" fmla="*/ 0 h 252000"/>
            <a:gd name="connsiteX1" fmla="*/ 999325 w 999325"/>
            <a:gd name="connsiteY1" fmla="*/ 0 h 252000"/>
            <a:gd name="connsiteX2" fmla="*/ 999325 w 999325"/>
            <a:gd name="connsiteY2" fmla="*/ 252000 h 252000"/>
            <a:gd name="connsiteX3" fmla="*/ 0 w 999325"/>
            <a:gd name="connsiteY3" fmla="*/ 252000 h 252000"/>
            <a:gd name="connsiteX4" fmla="*/ 0 w 999325"/>
            <a:gd name="connsiteY4" fmla="*/ 0 h 252000"/>
            <a:gd name="connsiteX0" fmla="*/ 0 w 999325"/>
            <a:gd name="connsiteY0" fmla="*/ 0 h 252000"/>
            <a:gd name="connsiteX1" fmla="*/ 999325 w 999325"/>
            <a:gd name="connsiteY1" fmla="*/ 0 h 252000"/>
            <a:gd name="connsiteX2" fmla="*/ 887266 w 999325"/>
            <a:gd name="connsiteY2" fmla="*/ 252000 h 252000"/>
            <a:gd name="connsiteX3" fmla="*/ 0 w 999325"/>
            <a:gd name="connsiteY3" fmla="*/ 252000 h 252000"/>
            <a:gd name="connsiteX4" fmla="*/ 0 w 999325"/>
            <a:gd name="connsiteY4" fmla="*/ 0 h 2520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99325" h="252000">
              <a:moveTo>
                <a:pt x="0" y="0"/>
              </a:moveTo>
              <a:lnTo>
                <a:pt x="999325" y="0"/>
              </a:lnTo>
              <a:lnTo>
                <a:pt x="887266" y="252000"/>
              </a:lnTo>
              <a:lnTo>
                <a:pt x="0" y="252000"/>
              </a:lnTo>
              <a:lnTo>
                <a:pt x="0" y="0"/>
              </a:lnTo>
              <a:close/>
            </a:path>
          </a:pathLst>
        </a:custGeom>
        <a:solidFill>
          <a:schemeClr val="tx1">
            <a:lumMod val="85000"/>
            <a:lumOff val="1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PE" sz="1200"/>
            <a:t>Cuadro N° 1</a:t>
          </a:r>
        </a:p>
      </xdr:txBody>
    </xdr:sp>
    <xdr:clientData/>
  </xdr:twoCellAnchor>
  <xdr:twoCellAnchor>
    <xdr:from>
      <xdr:col>1</xdr:col>
      <xdr:colOff>938583</xdr:colOff>
      <xdr:row>33</xdr:row>
      <xdr:rowOff>122464</xdr:rowOff>
    </xdr:from>
    <xdr:to>
      <xdr:col>11</xdr:col>
      <xdr:colOff>0</xdr:colOff>
      <xdr:row>34</xdr:row>
      <xdr:rowOff>136072</xdr:rowOff>
    </xdr:to>
    <xdr:sp macro="" textlink="">
      <xdr:nvSpPr>
        <xdr:cNvPr id="13" name="Rectángulo 12">
          <a:extLst>
            <a:ext uri="{FF2B5EF4-FFF2-40B4-BE49-F238E27FC236}">
              <a16:creationId xmlns:a16="http://schemas.microsoft.com/office/drawing/2014/main" id="{F5B250EC-E105-4F2E-8A41-56A1A93929E7}"/>
            </a:ext>
          </a:extLst>
        </xdr:cNvPr>
        <xdr:cNvSpPr/>
      </xdr:nvSpPr>
      <xdr:spPr>
        <a:xfrm>
          <a:off x="1043358" y="9275989"/>
          <a:ext cx="8414967" cy="308883"/>
        </a:xfrm>
        <a:prstGeom prst="rect">
          <a:avLst/>
        </a:prstGeom>
        <a:solidFill>
          <a:schemeClr val="bg2">
            <a:lumMod val="9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PE" sz="1200">
              <a:solidFill>
                <a:sysClr val="windowText" lastClr="000000"/>
              </a:solidFill>
              <a:latin typeface="Arial" panose="020B0604020202020204" pitchFamily="34" charset="0"/>
              <a:cs typeface="Arial" panose="020B0604020202020204" pitchFamily="34" charset="0"/>
            </a:rPr>
            <a:t>  Casos atendidos por grupos de edad de la persona usuaria según mes</a:t>
          </a:r>
        </a:p>
      </xdr:txBody>
    </xdr:sp>
    <xdr:clientData/>
  </xdr:twoCellAnchor>
  <xdr:twoCellAnchor>
    <xdr:from>
      <xdr:col>1</xdr:col>
      <xdr:colOff>1</xdr:colOff>
      <xdr:row>33</xdr:row>
      <xdr:rowOff>138761</xdr:rowOff>
    </xdr:from>
    <xdr:to>
      <xdr:col>1</xdr:col>
      <xdr:colOff>1088573</xdr:colOff>
      <xdr:row>34</xdr:row>
      <xdr:rowOff>136071</xdr:rowOff>
    </xdr:to>
    <xdr:sp macro="" textlink="">
      <xdr:nvSpPr>
        <xdr:cNvPr id="14" name="Rectángulo 51">
          <a:extLst>
            <a:ext uri="{FF2B5EF4-FFF2-40B4-BE49-F238E27FC236}">
              <a16:creationId xmlns:a16="http://schemas.microsoft.com/office/drawing/2014/main" id="{B370C150-24EC-4D53-8E18-326504E11A94}"/>
            </a:ext>
          </a:extLst>
        </xdr:cNvPr>
        <xdr:cNvSpPr/>
      </xdr:nvSpPr>
      <xdr:spPr>
        <a:xfrm>
          <a:off x="104776" y="9292286"/>
          <a:ext cx="1088572" cy="292585"/>
        </a:xfrm>
        <a:custGeom>
          <a:avLst/>
          <a:gdLst>
            <a:gd name="connsiteX0" fmla="*/ 0 w 999325"/>
            <a:gd name="connsiteY0" fmla="*/ 0 h 252000"/>
            <a:gd name="connsiteX1" fmla="*/ 999325 w 999325"/>
            <a:gd name="connsiteY1" fmla="*/ 0 h 252000"/>
            <a:gd name="connsiteX2" fmla="*/ 999325 w 999325"/>
            <a:gd name="connsiteY2" fmla="*/ 252000 h 252000"/>
            <a:gd name="connsiteX3" fmla="*/ 0 w 999325"/>
            <a:gd name="connsiteY3" fmla="*/ 252000 h 252000"/>
            <a:gd name="connsiteX4" fmla="*/ 0 w 999325"/>
            <a:gd name="connsiteY4" fmla="*/ 0 h 252000"/>
            <a:gd name="connsiteX0" fmla="*/ 0 w 999325"/>
            <a:gd name="connsiteY0" fmla="*/ 0 h 252000"/>
            <a:gd name="connsiteX1" fmla="*/ 999325 w 999325"/>
            <a:gd name="connsiteY1" fmla="*/ 0 h 252000"/>
            <a:gd name="connsiteX2" fmla="*/ 887266 w 999325"/>
            <a:gd name="connsiteY2" fmla="*/ 252000 h 252000"/>
            <a:gd name="connsiteX3" fmla="*/ 0 w 999325"/>
            <a:gd name="connsiteY3" fmla="*/ 252000 h 252000"/>
            <a:gd name="connsiteX4" fmla="*/ 0 w 999325"/>
            <a:gd name="connsiteY4" fmla="*/ 0 h 2520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99325" h="252000">
              <a:moveTo>
                <a:pt x="0" y="0"/>
              </a:moveTo>
              <a:lnTo>
                <a:pt x="999325" y="0"/>
              </a:lnTo>
              <a:lnTo>
                <a:pt x="887266" y="252000"/>
              </a:lnTo>
              <a:lnTo>
                <a:pt x="0" y="252000"/>
              </a:lnTo>
              <a:lnTo>
                <a:pt x="0" y="0"/>
              </a:lnTo>
              <a:close/>
            </a:path>
          </a:pathLst>
        </a:custGeom>
        <a:solidFill>
          <a:schemeClr val="tx1">
            <a:lumMod val="85000"/>
            <a:lumOff val="1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PE" sz="1150"/>
            <a:t>Cuadro N° 3</a:t>
          </a:r>
        </a:p>
      </xdr:txBody>
    </xdr:sp>
    <xdr:clientData/>
  </xdr:twoCellAnchor>
  <xdr:twoCellAnchor>
    <xdr:from>
      <xdr:col>13</xdr:col>
      <xdr:colOff>107156</xdr:colOff>
      <xdr:row>14</xdr:row>
      <xdr:rowOff>122464</xdr:rowOff>
    </xdr:from>
    <xdr:to>
      <xdr:col>18</xdr:col>
      <xdr:colOff>20012</xdr:colOff>
      <xdr:row>15</xdr:row>
      <xdr:rowOff>217714</xdr:rowOff>
    </xdr:to>
    <xdr:sp macro="" textlink="">
      <xdr:nvSpPr>
        <xdr:cNvPr id="15" name="Rectángulo 14">
          <a:extLst>
            <a:ext uri="{FF2B5EF4-FFF2-40B4-BE49-F238E27FC236}">
              <a16:creationId xmlns:a16="http://schemas.microsoft.com/office/drawing/2014/main" id="{88ED6796-EB45-40C9-8D4B-9968DA89F428}"/>
            </a:ext>
          </a:extLst>
        </xdr:cNvPr>
        <xdr:cNvSpPr/>
      </xdr:nvSpPr>
      <xdr:spPr>
        <a:xfrm>
          <a:off x="11422856" y="3370489"/>
          <a:ext cx="4370556" cy="323850"/>
        </a:xfrm>
        <a:prstGeom prst="rect">
          <a:avLst/>
        </a:prstGeom>
        <a:solidFill>
          <a:schemeClr val="bg2">
            <a:lumMod val="9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PE" sz="1200">
              <a:solidFill>
                <a:sysClr val="windowText" lastClr="000000"/>
              </a:solidFill>
              <a:latin typeface="Arial" panose="020B0604020202020204" pitchFamily="34" charset="0"/>
              <a:cs typeface="Arial" panose="020B0604020202020204" pitchFamily="34" charset="0"/>
            </a:rPr>
            <a:t>  Casos atendidos por tipo de violencia según mes</a:t>
          </a:r>
        </a:p>
      </xdr:txBody>
    </xdr:sp>
    <xdr:clientData/>
  </xdr:twoCellAnchor>
  <xdr:twoCellAnchor>
    <xdr:from>
      <xdr:col>11</xdr:col>
      <xdr:colOff>1041413</xdr:colOff>
      <xdr:row>14</xdr:row>
      <xdr:rowOff>121602</xdr:rowOff>
    </xdr:from>
    <xdr:to>
      <xdr:col>13</xdr:col>
      <xdr:colOff>202406</xdr:colOff>
      <xdr:row>15</xdr:row>
      <xdr:rowOff>217714</xdr:rowOff>
    </xdr:to>
    <xdr:sp macro="" textlink="">
      <xdr:nvSpPr>
        <xdr:cNvPr id="16" name="Rectángulo 51">
          <a:extLst>
            <a:ext uri="{FF2B5EF4-FFF2-40B4-BE49-F238E27FC236}">
              <a16:creationId xmlns:a16="http://schemas.microsoft.com/office/drawing/2014/main" id="{51264059-5943-484A-92BA-75525E240941}"/>
            </a:ext>
          </a:extLst>
        </xdr:cNvPr>
        <xdr:cNvSpPr/>
      </xdr:nvSpPr>
      <xdr:spPr>
        <a:xfrm>
          <a:off x="10499738" y="3369627"/>
          <a:ext cx="1018368" cy="324712"/>
        </a:xfrm>
        <a:custGeom>
          <a:avLst/>
          <a:gdLst>
            <a:gd name="connsiteX0" fmla="*/ 0 w 999325"/>
            <a:gd name="connsiteY0" fmla="*/ 0 h 252000"/>
            <a:gd name="connsiteX1" fmla="*/ 999325 w 999325"/>
            <a:gd name="connsiteY1" fmla="*/ 0 h 252000"/>
            <a:gd name="connsiteX2" fmla="*/ 999325 w 999325"/>
            <a:gd name="connsiteY2" fmla="*/ 252000 h 252000"/>
            <a:gd name="connsiteX3" fmla="*/ 0 w 999325"/>
            <a:gd name="connsiteY3" fmla="*/ 252000 h 252000"/>
            <a:gd name="connsiteX4" fmla="*/ 0 w 999325"/>
            <a:gd name="connsiteY4" fmla="*/ 0 h 252000"/>
            <a:gd name="connsiteX0" fmla="*/ 0 w 999325"/>
            <a:gd name="connsiteY0" fmla="*/ 0 h 252000"/>
            <a:gd name="connsiteX1" fmla="*/ 999325 w 999325"/>
            <a:gd name="connsiteY1" fmla="*/ 0 h 252000"/>
            <a:gd name="connsiteX2" fmla="*/ 887266 w 999325"/>
            <a:gd name="connsiteY2" fmla="*/ 252000 h 252000"/>
            <a:gd name="connsiteX3" fmla="*/ 0 w 999325"/>
            <a:gd name="connsiteY3" fmla="*/ 252000 h 252000"/>
            <a:gd name="connsiteX4" fmla="*/ 0 w 999325"/>
            <a:gd name="connsiteY4" fmla="*/ 0 h 2520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99325" h="252000">
              <a:moveTo>
                <a:pt x="0" y="0"/>
              </a:moveTo>
              <a:lnTo>
                <a:pt x="999325" y="0"/>
              </a:lnTo>
              <a:lnTo>
                <a:pt x="887266" y="252000"/>
              </a:lnTo>
              <a:lnTo>
                <a:pt x="0" y="252000"/>
              </a:lnTo>
              <a:lnTo>
                <a:pt x="0" y="0"/>
              </a:lnTo>
              <a:close/>
            </a:path>
          </a:pathLst>
        </a:custGeom>
        <a:solidFill>
          <a:schemeClr val="tx1">
            <a:lumMod val="85000"/>
            <a:lumOff val="1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PE" sz="1150"/>
            <a:t>Cuadro N° 2</a:t>
          </a:r>
        </a:p>
      </xdr:txBody>
    </xdr:sp>
    <xdr:clientData/>
  </xdr:twoCellAnchor>
  <xdr:twoCellAnchor>
    <xdr:from>
      <xdr:col>1</xdr:col>
      <xdr:colOff>830406</xdr:colOff>
      <xdr:row>52</xdr:row>
      <xdr:rowOff>69027</xdr:rowOff>
    </xdr:from>
    <xdr:to>
      <xdr:col>8</xdr:col>
      <xdr:colOff>0</xdr:colOff>
      <xdr:row>53</xdr:row>
      <xdr:rowOff>111477</xdr:rowOff>
    </xdr:to>
    <xdr:sp macro="" textlink="">
      <xdr:nvSpPr>
        <xdr:cNvPr id="17" name="Rectángulo 16">
          <a:extLst>
            <a:ext uri="{FF2B5EF4-FFF2-40B4-BE49-F238E27FC236}">
              <a16:creationId xmlns:a16="http://schemas.microsoft.com/office/drawing/2014/main" id="{6B6EED0B-C770-481E-8AD5-AC01EA37A8A2}"/>
            </a:ext>
          </a:extLst>
        </xdr:cNvPr>
        <xdr:cNvSpPr/>
      </xdr:nvSpPr>
      <xdr:spPr>
        <a:xfrm>
          <a:off x="935181" y="14651802"/>
          <a:ext cx="5894244" cy="242475"/>
        </a:xfrm>
        <a:prstGeom prst="rect">
          <a:avLst/>
        </a:prstGeom>
        <a:solidFill>
          <a:schemeClr val="bg2">
            <a:lumMod val="9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PE" sz="1200">
              <a:solidFill>
                <a:sysClr val="windowText" lastClr="000000"/>
              </a:solidFill>
              <a:latin typeface="Arial" panose="020B0604020202020204" pitchFamily="34" charset="0"/>
              <a:cs typeface="Arial" panose="020B0604020202020204" pitchFamily="34" charset="0"/>
            </a:rPr>
            <a:t>  Casos atendidos por condición del caso según mes</a:t>
          </a:r>
        </a:p>
      </xdr:txBody>
    </xdr:sp>
    <xdr:clientData/>
  </xdr:twoCellAnchor>
  <xdr:twoCellAnchor>
    <xdr:from>
      <xdr:col>1</xdr:col>
      <xdr:colOff>0</xdr:colOff>
      <xdr:row>52</xdr:row>
      <xdr:rowOff>69025</xdr:rowOff>
    </xdr:from>
    <xdr:to>
      <xdr:col>1</xdr:col>
      <xdr:colOff>974148</xdr:colOff>
      <xdr:row>53</xdr:row>
      <xdr:rowOff>111475</xdr:rowOff>
    </xdr:to>
    <xdr:sp macro="" textlink="">
      <xdr:nvSpPr>
        <xdr:cNvPr id="18" name="Rectángulo 51">
          <a:extLst>
            <a:ext uri="{FF2B5EF4-FFF2-40B4-BE49-F238E27FC236}">
              <a16:creationId xmlns:a16="http://schemas.microsoft.com/office/drawing/2014/main" id="{EFEB1892-C4BC-467F-B1C7-F8F9BB972208}"/>
            </a:ext>
          </a:extLst>
        </xdr:cNvPr>
        <xdr:cNvSpPr/>
      </xdr:nvSpPr>
      <xdr:spPr>
        <a:xfrm>
          <a:off x="104775" y="14651800"/>
          <a:ext cx="974148" cy="242475"/>
        </a:xfrm>
        <a:custGeom>
          <a:avLst/>
          <a:gdLst>
            <a:gd name="connsiteX0" fmla="*/ 0 w 999325"/>
            <a:gd name="connsiteY0" fmla="*/ 0 h 252000"/>
            <a:gd name="connsiteX1" fmla="*/ 999325 w 999325"/>
            <a:gd name="connsiteY1" fmla="*/ 0 h 252000"/>
            <a:gd name="connsiteX2" fmla="*/ 999325 w 999325"/>
            <a:gd name="connsiteY2" fmla="*/ 252000 h 252000"/>
            <a:gd name="connsiteX3" fmla="*/ 0 w 999325"/>
            <a:gd name="connsiteY3" fmla="*/ 252000 h 252000"/>
            <a:gd name="connsiteX4" fmla="*/ 0 w 999325"/>
            <a:gd name="connsiteY4" fmla="*/ 0 h 252000"/>
            <a:gd name="connsiteX0" fmla="*/ 0 w 999325"/>
            <a:gd name="connsiteY0" fmla="*/ 0 h 252000"/>
            <a:gd name="connsiteX1" fmla="*/ 999325 w 999325"/>
            <a:gd name="connsiteY1" fmla="*/ 0 h 252000"/>
            <a:gd name="connsiteX2" fmla="*/ 887266 w 999325"/>
            <a:gd name="connsiteY2" fmla="*/ 252000 h 252000"/>
            <a:gd name="connsiteX3" fmla="*/ 0 w 999325"/>
            <a:gd name="connsiteY3" fmla="*/ 252000 h 252000"/>
            <a:gd name="connsiteX4" fmla="*/ 0 w 999325"/>
            <a:gd name="connsiteY4" fmla="*/ 0 h 2520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99325" h="252000">
              <a:moveTo>
                <a:pt x="0" y="0"/>
              </a:moveTo>
              <a:lnTo>
                <a:pt x="999325" y="0"/>
              </a:lnTo>
              <a:lnTo>
                <a:pt x="887266" y="252000"/>
              </a:lnTo>
              <a:lnTo>
                <a:pt x="0" y="252000"/>
              </a:lnTo>
              <a:lnTo>
                <a:pt x="0" y="0"/>
              </a:lnTo>
              <a:close/>
            </a:path>
          </a:pathLst>
        </a:custGeom>
        <a:solidFill>
          <a:schemeClr val="tx1">
            <a:lumMod val="85000"/>
            <a:lumOff val="1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PE" sz="1150"/>
            <a:t>Cuadro N° 4</a:t>
          </a:r>
        </a:p>
      </xdr:txBody>
    </xdr:sp>
    <xdr:clientData/>
  </xdr:twoCellAnchor>
  <xdr:twoCellAnchor>
    <xdr:from>
      <xdr:col>1</xdr:col>
      <xdr:colOff>815982</xdr:colOff>
      <xdr:row>77</xdr:row>
      <xdr:rowOff>70859</xdr:rowOff>
    </xdr:from>
    <xdr:to>
      <xdr:col>17</xdr:col>
      <xdr:colOff>928687</xdr:colOff>
      <xdr:row>78</xdr:row>
      <xdr:rowOff>142875</xdr:rowOff>
    </xdr:to>
    <xdr:sp macro="" textlink="">
      <xdr:nvSpPr>
        <xdr:cNvPr id="19" name="Rectángulo 18">
          <a:extLst>
            <a:ext uri="{FF2B5EF4-FFF2-40B4-BE49-F238E27FC236}">
              <a16:creationId xmlns:a16="http://schemas.microsoft.com/office/drawing/2014/main" id="{9068F9CE-FD35-4ABE-A462-E52DCDABB88C}"/>
            </a:ext>
          </a:extLst>
        </xdr:cNvPr>
        <xdr:cNvSpPr/>
      </xdr:nvSpPr>
      <xdr:spPr>
        <a:xfrm>
          <a:off x="920757" y="21302084"/>
          <a:ext cx="14828830" cy="272041"/>
        </a:xfrm>
        <a:prstGeom prst="rect">
          <a:avLst/>
        </a:prstGeom>
        <a:solidFill>
          <a:schemeClr val="bg2">
            <a:lumMod val="9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PE" sz="1200">
              <a:solidFill>
                <a:sysClr val="windowText" lastClr="000000"/>
              </a:solidFill>
              <a:latin typeface="Arial" panose="020B0604020202020204" pitchFamily="34" charset="0"/>
              <a:cs typeface="Arial" panose="020B0604020202020204" pitchFamily="34" charset="0"/>
            </a:rPr>
            <a:t>  Casos</a:t>
          </a:r>
          <a:r>
            <a:rPr lang="es-PE" sz="1200" baseline="0">
              <a:solidFill>
                <a:sysClr val="windowText" lastClr="000000"/>
              </a:solidFill>
              <a:latin typeface="Arial" panose="020B0604020202020204" pitchFamily="34" charset="0"/>
              <a:cs typeface="Arial" panose="020B0604020202020204" pitchFamily="34" charset="0"/>
            </a:rPr>
            <a:t> de a</a:t>
          </a:r>
          <a:r>
            <a:rPr lang="es-PE" sz="1200">
              <a:solidFill>
                <a:sysClr val="windowText" lastClr="000000"/>
              </a:solidFill>
              <a:latin typeface="Arial" panose="020B0604020202020204" pitchFamily="34" charset="0"/>
              <a:cs typeface="Arial" panose="020B0604020202020204" pitchFamily="34" charset="0"/>
            </a:rPr>
            <a:t>bandono, violación sexual, trata con fines de explotación sexual y acoso sexual en</a:t>
          </a:r>
          <a:r>
            <a:rPr lang="es-PE" sz="1200" baseline="0">
              <a:solidFill>
                <a:sysClr val="windowText" lastClr="000000"/>
              </a:solidFill>
              <a:latin typeface="Arial" panose="020B0604020202020204" pitchFamily="34" charset="0"/>
              <a:cs typeface="Arial" panose="020B0604020202020204" pitchFamily="34" charset="0"/>
            </a:rPr>
            <a:t> espacios públicos, por grupos de edad de la persona usuaria según mes</a:t>
          </a:r>
          <a:endParaRPr lang="es-PE" sz="12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90513</xdr:colOff>
      <xdr:row>77</xdr:row>
      <xdr:rowOff>70856</xdr:rowOff>
    </xdr:from>
    <xdr:to>
      <xdr:col>1</xdr:col>
      <xdr:colOff>965329</xdr:colOff>
      <xdr:row>78</xdr:row>
      <xdr:rowOff>132356</xdr:rowOff>
    </xdr:to>
    <xdr:sp macro="" textlink="">
      <xdr:nvSpPr>
        <xdr:cNvPr id="20" name="Rectángulo 51">
          <a:extLst>
            <a:ext uri="{FF2B5EF4-FFF2-40B4-BE49-F238E27FC236}">
              <a16:creationId xmlns:a16="http://schemas.microsoft.com/office/drawing/2014/main" id="{E6A540DD-8788-405D-9184-636F7A4501AF}"/>
            </a:ext>
          </a:extLst>
        </xdr:cNvPr>
        <xdr:cNvSpPr/>
      </xdr:nvSpPr>
      <xdr:spPr>
        <a:xfrm>
          <a:off x="90513" y="21302081"/>
          <a:ext cx="979591" cy="261525"/>
        </a:xfrm>
        <a:custGeom>
          <a:avLst/>
          <a:gdLst>
            <a:gd name="connsiteX0" fmla="*/ 0 w 999325"/>
            <a:gd name="connsiteY0" fmla="*/ 0 h 252000"/>
            <a:gd name="connsiteX1" fmla="*/ 999325 w 999325"/>
            <a:gd name="connsiteY1" fmla="*/ 0 h 252000"/>
            <a:gd name="connsiteX2" fmla="*/ 999325 w 999325"/>
            <a:gd name="connsiteY2" fmla="*/ 252000 h 252000"/>
            <a:gd name="connsiteX3" fmla="*/ 0 w 999325"/>
            <a:gd name="connsiteY3" fmla="*/ 252000 h 252000"/>
            <a:gd name="connsiteX4" fmla="*/ 0 w 999325"/>
            <a:gd name="connsiteY4" fmla="*/ 0 h 252000"/>
            <a:gd name="connsiteX0" fmla="*/ 0 w 999325"/>
            <a:gd name="connsiteY0" fmla="*/ 0 h 252000"/>
            <a:gd name="connsiteX1" fmla="*/ 999325 w 999325"/>
            <a:gd name="connsiteY1" fmla="*/ 0 h 252000"/>
            <a:gd name="connsiteX2" fmla="*/ 887266 w 999325"/>
            <a:gd name="connsiteY2" fmla="*/ 252000 h 252000"/>
            <a:gd name="connsiteX3" fmla="*/ 0 w 999325"/>
            <a:gd name="connsiteY3" fmla="*/ 252000 h 252000"/>
            <a:gd name="connsiteX4" fmla="*/ 0 w 999325"/>
            <a:gd name="connsiteY4" fmla="*/ 0 h 2520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99325" h="252000">
              <a:moveTo>
                <a:pt x="0" y="0"/>
              </a:moveTo>
              <a:lnTo>
                <a:pt x="999325" y="0"/>
              </a:lnTo>
              <a:lnTo>
                <a:pt x="887266" y="252000"/>
              </a:lnTo>
              <a:lnTo>
                <a:pt x="0" y="252000"/>
              </a:lnTo>
              <a:lnTo>
                <a:pt x="0" y="0"/>
              </a:lnTo>
              <a:close/>
            </a:path>
          </a:pathLst>
        </a:custGeom>
        <a:solidFill>
          <a:schemeClr val="tx1">
            <a:lumMod val="85000"/>
            <a:lumOff val="1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PE" sz="1150"/>
            <a:t>Cuadro N° 5</a:t>
          </a:r>
        </a:p>
      </xdr:txBody>
    </xdr:sp>
    <xdr:clientData/>
  </xdr:twoCellAnchor>
  <xdr:twoCellAnchor>
    <xdr:from>
      <xdr:col>1</xdr:col>
      <xdr:colOff>11905</xdr:colOff>
      <xdr:row>95</xdr:row>
      <xdr:rowOff>59530</xdr:rowOff>
    </xdr:from>
    <xdr:to>
      <xdr:col>17</xdr:col>
      <xdr:colOff>938893</xdr:colOff>
      <xdr:row>100</xdr:row>
      <xdr:rowOff>119061</xdr:rowOff>
    </xdr:to>
    <xdr:sp macro="" textlink="">
      <xdr:nvSpPr>
        <xdr:cNvPr id="21" name="CuadroTexto 20">
          <a:extLst>
            <a:ext uri="{FF2B5EF4-FFF2-40B4-BE49-F238E27FC236}">
              <a16:creationId xmlns:a16="http://schemas.microsoft.com/office/drawing/2014/main" id="{F55BC756-F915-437A-A98B-B30DFB28226D}"/>
            </a:ext>
          </a:extLst>
        </xdr:cNvPr>
        <xdr:cNvSpPr txBox="1"/>
      </xdr:nvSpPr>
      <xdr:spPr>
        <a:xfrm>
          <a:off x="116680" y="26529505"/>
          <a:ext cx="15643113" cy="1393031"/>
        </a:xfrm>
        <a:prstGeom prst="rect">
          <a:avLst/>
        </a:prstGeom>
        <a:solidFill>
          <a:schemeClr val="lt1"/>
        </a:solid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MX" b="1" i="0">
              <a:solidFill>
                <a:schemeClr val="tx1"/>
              </a:solidFill>
            </a:rPr>
            <a:t>Abandono: </a:t>
          </a:r>
          <a:r>
            <a:rPr lang="es-MX" i="0">
              <a:solidFill>
                <a:schemeClr val="tx1"/>
              </a:solidFill>
            </a:rPr>
            <a:t>Acciones u omisiones cometidas permanentemente por parte de una persona responsable o ciudadora que genera daños físicos y/o psicológicos inminentes en algún niño, niña, adolescente, persona adulta mayor o persona con discapacidad.</a:t>
          </a:r>
        </a:p>
        <a:p>
          <a:r>
            <a:rPr lang="es-MX" b="1" i="0">
              <a:solidFill>
                <a:schemeClr val="tx1"/>
              </a:solidFill>
            </a:rPr>
            <a:t>Violación</a:t>
          </a:r>
          <a:r>
            <a:rPr lang="es-MX" b="1" i="0" baseline="0">
              <a:solidFill>
                <a:schemeClr val="tx1"/>
              </a:solidFill>
            </a:rPr>
            <a:t> sexual: </a:t>
          </a:r>
          <a:r>
            <a:rPr lang="es-MX" b="0" i="0" baseline="0">
              <a:solidFill>
                <a:schemeClr val="tx1"/>
              </a:solidFill>
            </a:rPr>
            <a:t>El que con violencia, física o psicológica, grave amenaza o aprovechándose de un entorno de coacción o de cualquier otro entorno que impida a la persona dar su libre consentimiento, obliga a esta a tener acceso carnal por vía vaginal, anal o bucal o realiza cualquier otro acto análogo con la introducción de un objeto o parte del cuerpo por alguna de las dos primeras vías.</a:t>
          </a:r>
        </a:p>
        <a:p>
          <a:r>
            <a:rPr lang="es-MX" b="1" i="0" baseline="0">
              <a:solidFill>
                <a:schemeClr val="tx1"/>
              </a:solidFill>
            </a:rPr>
            <a:t>Trata con fines de explotación sexual: </a:t>
          </a:r>
          <a:r>
            <a:rPr lang="es-MX" i="0" baseline="0">
              <a:solidFill>
                <a:schemeClr val="tx1"/>
              </a:solidFill>
            </a:rPr>
            <a:t>Se entiende por trata al acto de separar o desarraigar a una persona de su entorno u origen para explotarla en otro lugar de destino diferente al de su residencia habitual para obligarla, mediante el uso de la violencia y otras formas coercitivas, a ejercer acciones contra su voluntad con fines de explotación sexual sometiendo a esta a la prostitución o a la esclavitud sexual.</a:t>
          </a:r>
        </a:p>
        <a:p>
          <a:r>
            <a:rPr lang="es-MX" b="1" i="0" baseline="0">
              <a:solidFill>
                <a:schemeClr val="tx1"/>
              </a:solidFill>
            </a:rPr>
            <a:t>Acoso sexual en espacios públicos: </a:t>
          </a:r>
          <a:r>
            <a:rPr lang="es-MX" i="0" baseline="0">
              <a:solidFill>
                <a:schemeClr val="tx1"/>
              </a:solidFill>
            </a:rPr>
            <a:t>Es la conducta física o verbal de naturaleza o connotación sexual realizada por una o más personas en contra de otra u otras, quienes no desean o rechazan estas conductas por considerar que afectan su dignidad, sus derechos fundamentales como la libertad, la integridad y el libre tránsito, creando en ellas intimidación, hostilidad, degradación, humillación o un ambiente ofensivo en los espacios públicos.</a:t>
          </a:r>
          <a:endParaRPr lang="es-MX" i="0">
            <a:solidFill>
              <a:schemeClr val="tx1"/>
            </a:solidFill>
          </a:endParaRPr>
        </a:p>
      </xdr:txBody>
    </xdr:sp>
    <xdr:clientData/>
  </xdr:twoCellAnchor>
  <xdr:twoCellAnchor>
    <xdr:from>
      <xdr:col>2</xdr:col>
      <xdr:colOff>219707</xdr:colOff>
      <xdr:row>101</xdr:row>
      <xdr:rowOff>27013</xdr:rowOff>
    </xdr:from>
    <xdr:to>
      <xdr:col>18</xdr:col>
      <xdr:colOff>10206</xdr:colOff>
      <xdr:row>102</xdr:row>
      <xdr:rowOff>129870</xdr:rowOff>
    </xdr:to>
    <xdr:sp macro="" textlink="">
      <xdr:nvSpPr>
        <xdr:cNvPr id="22" name="Rectángulo 21">
          <a:extLst>
            <a:ext uri="{FF2B5EF4-FFF2-40B4-BE49-F238E27FC236}">
              <a16:creationId xmlns:a16="http://schemas.microsoft.com/office/drawing/2014/main" id="{AD9C51FF-E205-481B-9441-29F0F0045685}"/>
            </a:ext>
          </a:extLst>
        </xdr:cNvPr>
        <xdr:cNvSpPr/>
      </xdr:nvSpPr>
      <xdr:spPr>
        <a:xfrm>
          <a:off x="1429382" y="28135288"/>
          <a:ext cx="14354224" cy="331457"/>
        </a:xfrm>
        <a:prstGeom prst="rect">
          <a:avLst/>
        </a:prstGeom>
        <a:solidFill>
          <a:schemeClr val="bg2">
            <a:lumMod val="50000"/>
          </a:schemeClr>
        </a:solidFill>
        <a:ln>
          <a:noFill/>
        </a:ln>
        <a:effectLst>
          <a:innerShdw blurRad="63500" dist="50800" dir="54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b" anchorCtr="0" forceAA="0" compatLnSpc="1">
          <a:prstTxWarp prst="textNoShape">
            <a:avLst/>
          </a:prstTxWarp>
          <a:noAutofit/>
        </a:bodyPr>
        <a:lstStyle/>
        <a:p>
          <a:r>
            <a:rPr lang="es-PE" sz="2000" b="1">
              <a:solidFill>
                <a:schemeClr val="bg1"/>
              </a:solidFill>
            </a:rPr>
            <a:t>  </a:t>
          </a:r>
          <a:r>
            <a:rPr lang="es-PE" sz="1800" b="1" baseline="0">
              <a:solidFill>
                <a:schemeClr val="lt1"/>
              </a:solidFill>
              <a:effectLst/>
              <a:latin typeface="+mn-lt"/>
              <a:ea typeface="+mn-ea"/>
              <a:cs typeface="+mn-cs"/>
            </a:rPr>
            <a:t>CASOS ATENDIDOS SEGÚN TIPO DE VIOLENCIA</a:t>
          </a:r>
          <a:endParaRPr lang="es-PE" sz="1700" b="1">
            <a:solidFill>
              <a:schemeClr val="bg1"/>
            </a:solidFill>
          </a:endParaRPr>
        </a:p>
      </xdr:txBody>
    </xdr:sp>
    <xdr:clientData/>
  </xdr:twoCellAnchor>
  <xdr:twoCellAnchor>
    <xdr:from>
      <xdr:col>0</xdr:col>
      <xdr:colOff>83344</xdr:colOff>
      <xdr:row>101</xdr:row>
      <xdr:rowOff>11206</xdr:rowOff>
    </xdr:from>
    <xdr:to>
      <xdr:col>2</xdr:col>
      <xdr:colOff>257729</xdr:colOff>
      <xdr:row>102</xdr:row>
      <xdr:rowOff>130969</xdr:rowOff>
    </xdr:to>
    <xdr:sp macro="" textlink="">
      <xdr:nvSpPr>
        <xdr:cNvPr id="23" name="Rectángulo 22">
          <a:extLst>
            <a:ext uri="{FF2B5EF4-FFF2-40B4-BE49-F238E27FC236}">
              <a16:creationId xmlns:a16="http://schemas.microsoft.com/office/drawing/2014/main" id="{671B01A9-A56B-4BCB-B478-38C32A10EC80}"/>
            </a:ext>
          </a:extLst>
        </xdr:cNvPr>
        <xdr:cNvSpPr/>
      </xdr:nvSpPr>
      <xdr:spPr>
        <a:xfrm>
          <a:off x="83344" y="28119481"/>
          <a:ext cx="1384060" cy="348363"/>
        </a:xfrm>
        <a:prstGeom prst="rect">
          <a:avLst/>
        </a:prstGeom>
        <a:solidFill>
          <a:srgbClr val="E60008"/>
        </a:solidFill>
        <a:ln>
          <a:noFill/>
        </a:ln>
        <a:effectLst>
          <a:innerShdw blurRad="63500" dist="50800" dir="54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b" anchorCtr="0" forceAA="0" compatLnSpc="1">
          <a:prstTxWarp prst="textNoShape">
            <a:avLst/>
          </a:prstTxWarp>
          <a:noAutofit/>
        </a:bodyPr>
        <a:lstStyle/>
        <a:p>
          <a:r>
            <a:rPr lang="es-PE" sz="2000" b="1">
              <a:solidFill>
                <a:sysClr val="windowText" lastClr="000000"/>
              </a:solidFill>
            </a:rPr>
            <a:t> </a:t>
          </a:r>
          <a:r>
            <a:rPr lang="es-PE" sz="1800" b="1">
              <a:solidFill>
                <a:schemeClr val="bg1"/>
              </a:solidFill>
            </a:rPr>
            <a:t>SECCIÓN B </a:t>
          </a:r>
          <a:endParaRPr lang="es-PE" sz="1700" b="1">
            <a:solidFill>
              <a:schemeClr val="bg1"/>
            </a:solidFill>
          </a:endParaRPr>
        </a:p>
      </xdr:txBody>
    </xdr:sp>
    <xdr:clientData/>
  </xdr:twoCellAnchor>
  <xdr:twoCellAnchor>
    <xdr:from>
      <xdr:col>11</xdr:col>
      <xdr:colOff>391886</xdr:colOff>
      <xdr:row>103</xdr:row>
      <xdr:rowOff>161578</xdr:rowOff>
    </xdr:from>
    <xdr:to>
      <xdr:col>17</xdr:col>
      <xdr:colOff>945288</xdr:colOff>
      <xdr:row>116</xdr:row>
      <xdr:rowOff>33676</xdr:rowOff>
    </xdr:to>
    <xdr:graphicFrame macro="">
      <xdr:nvGraphicFramePr>
        <xdr:cNvPr id="24" name="Gráfico 5">
          <a:extLst>
            <a:ext uri="{FF2B5EF4-FFF2-40B4-BE49-F238E27FC236}">
              <a16:creationId xmlns:a16="http://schemas.microsoft.com/office/drawing/2014/main" id="{8030CD35-0506-4C41-A569-F415FA2041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810737</xdr:colOff>
      <xdr:row>103</xdr:row>
      <xdr:rowOff>47625</xdr:rowOff>
    </xdr:from>
    <xdr:to>
      <xdr:col>11</xdr:col>
      <xdr:colOff>9525</xdr:colOff>
      <xdr:row>104</xdr:row>
      <xdr:rowOff>104124</xdr:rowOff>
    </xdr:to>
    <xdr:sp macro="" textlink="">
      <xdr:nvSpPr>
        <xdr:cNvPr id="25" name="Rectángulo 24">
          <a:extLst>
            <a:ext uri="{FF2B5EF4-FFF2-40B4-BE49-F238E27FC236}">
              <a16:creationId xmlns:a16="http://schemas.microsoft.com/office/drawing/2014/main" id="{163838E4-5BBB-45A8-9340-DC15DFCC5800}"/>
            </a:ext>
          </a:extLst>
        </xdr:cNvPr>
        <xdr:cNvSpPr/>
      </xdr:nvSpPr>
      <xdr:spPr>
        <a:xfrm>
          <a:off x="915512" y="28575000"/>
          <a:ext cx="8552338" cy="256524"/>
        </a:xfrm>
        <a:prstGeom prst="rect">
          <a:avLst/>
        </a:prstGeom>
        <a:solidFill>
          <a:schemeClr val="bg2">
            <a:lumMod val="9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PE" sz="1200">
              <a:solidFill>
                <a:sysClr val="windowText" lastClr="000000"/>
              </a:solidFill>
              <a:latin typeface="Arial" panose="020B0604020202020204" pitchFamily="34" charset="0"/>
              <a:cs typeface="Arial" panose="020B0604020202020204" pitchFamily="34" charset="0"/>
            </a:rPr>
            <a:t>  Casos atendidos por grupos de edad de la persona usuaria según tipo de violencia</a:t>
          </a:r>
        </a:p>
      </xdr:txBody>
    </xdr:sp>
    <xdr:clientData/>
  </xdr:twoCellAnchor>
  <xdr:twoCellAnchor>
    <xdr:from>
      <xdr:col>0</xdr:col>
      <xdr:colOff>100228</xdr:colOff>
      <xdr:row>103</xdr:row>
      <xdr:rowOff>47623</xdr:rowOff>
    </xdr:from>
    <xdr:to>
      <xdr:col>1</xdr:col>
      <xdr:colOff>966385</xdr:colOff>
      <xdr:row>104</xdr:row>
      <xdr:rowOff>104122</xdr:rowOff>
    </xdr:to>
    <xdr:sp macro="" textlink="">
      <xdr:nvSpPr>
        <xdr:cNvPr id="26" name="Rectángulo 51">
          <a:extLst>
            <a:ext uri="{FF2B5EF4-FFF2-40B4-BE49-F238E27FC236}">
              <a16:creationId xmlns:a16="http://schemas.microsoft.com/office/drawing/2014/main" id="{51AF7D1B-3129-4A9C-BBB1-67FB32EF20EE}"/>
            </a:ext>
          </a:extLst>
        </xdr:cNvPr>
        <xdr:cNvSpPr/>
      </xdr:nvSpPr>
      <xdr:spPr>
        <a:xfrm>
          <a:off x="100228" y="28574998"/>
          <a:ext cx="970932" cy="256524"/>
        </a:xfrm>
        <a:custGeom>
          <a:avLst/>
          <a:gdLst>
            <a:gd name="connsiteX0" fmla="*/ 0 w 999325"/>
            <a:gd name="connsiteY0" fmla="*/ 0 h 252000"/>
            <a:gd name="connsiteX1" fmla="*/ 999325 w 999325"/>
            <a:gd name="connsiteY1" fmla="*/ 0 h 252000"/>
            <a:gd name="connsiteX2" fmla="*/ 999325 w 999325"/>
            <a:gd name="connsiteY2" fmla="*/ 252000 h 252000"/>
            <a:gd name="connsiteX3" fmla="*/ 0 w 999325"/>
            <a:gd name="connsiteY3" fmla="*/ 252000 h 252000"/>
            <a:gd name="connsiteX4" fmla="*/ 0 w 999325"/>
            <a:gd name="connsiteY4" fmla="*/ 0 h 252000"/>
            <a:gd name="connsiteX0" fmla="*/ 0 w 999325"/>
            <a:gd name="connsiteY0" fmla="*/ 0 h 252000"/>
            <a:gd name="connsiteX1" fmla="*/ 999325 w 999325"/>
            <a:gd name="connsiteY1" fmla="*/ 0 h 252000"/>
            <a:gd name="connsiteX2" fmla="*/ 887266 w 999325"/>
            <a:gd name="connsiteY2" fmla="*/ 252000 h 252000"/>
            <a:gd name="connsiteX3" fmla="*/ 0 w 999325"/>
            <a:gd name="connsiteY3" fmla="*/ 252000 h 252000"/>
            <a:gd name="connsiteX4" fmla="*/ 0 w 999325"/>
            <a:gd name="connsiteY4" fmla="*/ 0 h 2520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99325" h="252000">
              <a:moveTo>
                <a:pt x="0" y="0"/>
              </a:moveTo>
              <a:lnTo>
                <a:pt x="999325" y="0"/>
              </a:lnTo>
              <a:lnTo>
                <a:pt x="887266" y="252000"/>
              </a:lnTo>
              <a:lnTo>
                <a:pt x="0" y="252000"/>
              </a:lnTo>
              <a:lnTo>
                <a:pt x="0" y="0"/>
              </a:lnTo>
              <a:close/>
            </a:path>
          </a:pathLst>
        </a:custGeom>
        <a:solidFill>
          <a:schemeClr val="tx1">
            <a:lumMod val="85000"/>
            <a:lumOff val="1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PE" sz="1150"/>
            <a:t>Cuadro N° 6</a:t>
          </a:r>
        </a:p>
      </xdr:txBody>
    </xdr:sp>
    <xdr:clientData/>
  </xdr:twoCellAnchor>
  <xdr:twoCellAnchor>
    <xdr:from>
      <xdr:col>1</xdr:col>
      <xdr:colOff>884464</xdr:colOff>
      <xdr:row>114</xdr:row>
      <xdr:rowOff>28372</xdr:rowOff>
    </xdr:from>
    <xdr:to>
      <xdr:col>11</xdr:col>
      <xdr:colOff>11206</xdr:colOff>
      <xdr:row>115</xdr:row>
      <xdr:rowOff>117053</xdr:rowOff>
    </xdr:to>
    <xdr:sp macro="" textlink="">
      <xdr:nvSpPr>
        <xdr:cNvPr id="27" name="Rectángulo 26">
          <a:extLst>
            <a:ext uri="{FF2B5EF4-FFF2-40B4-BE49-F238E27FC236}">
              <a16:creationId xmlns:a16="http://schemas.microsoft.com/office/drawing/2014/main" id="{12AB9604-6190-4070-AC9F-FD38FC0A85D1}"/>
            </a:ext>
          </a:extLst>
        </xdr:cNvPr>
        <xdr:cNvSpPr/>
      </xdr:nvSpPr>
      <xdr:spPr>
        <a:xfrm>
          <a:off x="989239" y="31689472"/>
          <a:ext cx="8480292" cy="469681"/>
        </a:xfrm>
        <a:prstGeom prst="rect">
          <a:avLst/>
        </a:prstGeom>
        <a:solidFill>
          <a:schemeClr val="bg2">
            <a:lumMod val="9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PE" sz="1200">
              <a:solidFill>
                <a:sysClr val="windowText" lastClr="000000"/>
              </a:solidFill>
              <a:latin typeface="Arial" panose="020B0604020202020204" pitchFamily="34" charset="0"/>
              <a:cs typeface="Arial" panose="020B0604020202020204" pitchFamily="34" charset="0"/>
            </a:rPr>
            <a:t>  Casos atendidos por autoidentificación</a:t>
          </a:r>
          <a:r>
            <a:rPr lang="es-PE" sz="1200" baseline="30000">
              <a:solidFill>
                <a:sysClr val="windowText" lastClr="000000"/>
              </a:solidFill>
              <a:latin typeface="Arial" panose="020B0604020202020204" pitchFamily="34" charset="0"/>
              <a:cs typeface="Arial" panose="020B0604020202020204" pitchFamily="34" charset="0"/>
            </a:rPr>
            <a:t> </a:t>
          </a:r>
          <a:r>
            <a:rPr lang="es-PE" sz="1200">
              <a:solidFill>
                <a:sysClr val="windowText" lastClr="000000"/>
              </a:solidFill>
              <a:latin typeface="Arial" panose="020B0604020202020204" pitchFamily="34" charset="0"/>
              <a:cs typeface="Arial" panose="020B0604020202020204" pitchFamily="34" charset="0"/>
            </a:rPr>
            <a:t>de la persona usuaria de acuerdo a sus costumbres y antepasados según tipo de violencia </a:t>
          </a:r>
        </a:p>
      </xdr:txBody>
    </xdr:sp>
    <xdr:clientData/>
  </xdr:twoCellAnchor>
  <xdr:twoCellAnchor>
    <xdr:from>
      <xdr:col>1</xdr:col>
      <xdr:colOff>20286</xdr:colOff>
      <xdr:row>114</xdr:row>
      <xdr:rowOff>28372</xdr:rowOff>
    </xdr:from>
    <xdr:to>
      <xdr:col>1</xdr:col>
      <xdr:colOff>992899</xdr:colOff>
      <xdr:row>114</xdr:row>
      <xdr:rowOff>326571</xdr:rowOff>
    </xdr:to>
    <xdr:sp macro="" textlink="">
      <xdr:nvSpPr>
        <xdr:cNvPr id="28" name="Rectángulo 51">
          <a:extLst>
            <a:ext uri="{FF2B5EF4-FFF2-40B4-BE49-F238E27FC236}">
              <a16:creationId xmlns:a16="http://schemas.microsoft.com/office/drawing/2014/main" id="{2FCFD79D-14AA-4092-A1AB-F209A594A80D}"/>
            </a:ext>
          </a:extLst>
        </xdr:cNvPr>
        <xdr:cNvSpPr/>
      </xdr:nvSpPr>
      <xdr:spPr>
        <a:xfrm>
          <a:off x="125061" y="31689472"/>
          <a:ext cx="972613" cy="298199"/>
        </a:xfrm>
        <a:custGeom>
          <a:avLst/>
          <a:gdLst>
            <a:gd name="connsiteX0" fmla="*/ 0 w 999325"/>
            <a:gd name="connsiteY0" fmla="*/ 0 h 252000"/>
            <a:gd name="connsiteX1" fmla="*/ 999325 w 999325"/>
            <a:gd name="connsiteY1" fmla="*/ 0 h 252000"/>
            <a:gd name="connsiteX2" fmla="*/ 999325 w 999325"/>
            <a:gd name="connsiteY2" fmla="*/ 252000 h 252000"/>
            <a:gd name="connsiteX3" fmla="*/ 0 w 999325"/>
            <a:gd name="connsiteY3" fmla="*/ 252000 h 252000"/>
            <a:gd name="connsiteX4" fmla="*/ 0 w 999325"/>
            <a:gd name="connsiteY4" fmla="*/ 0 h 252000"/>
            <a:gd name="connsiteX0" fmla="*/ 0 w 999325"/>
            <a:gd name="connsiteY0" fmla="*/ 0 h 252000"/>
            <a:gd name="connsiteX1" fmla="*/ 999325 w 999325"/>
            <a:gd name="connsiteY1" fmla="*/ 0 h 252000"/>
            <a:gd name="connsiteX2" fmla="*/ 887266 w 999325"/>
            <a:gd name="connsiteY2" fmla="*/ 252000 h 252000"/>
            <a:gd name="connsiteX3" fmla="*/ 0 w 999325"/>
            <a:gd name="connsiteY3" fmla="*/ 252000 h 252000"/>
            <a:gd name="connsiteX4" fmla="*/ 0 w 999325"/>
            <a:gd name="connsiteY4" fmla="*/ 0 h 2520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99325" h="252000">
              <a:moveTo>
                <a:pt x="0" y="0"/>
              </a:moveTo>
              <a:lnTo>
                <a:pt x="999325" y="0"/>
              </a:lnTo>
              <a:lnTo>
                <a:pt x="887266" y="252000"/>
              </a:lnTo>
              <a:lnTo>
                <a:pt x="0" y="252000"/>
              </a:lnTo>
              <a:lnTo>
                <a:pt x="0" y="0"/>
              </a:lnTo>
              <a:close/>
            </a:path>
          </a:pathLst>
        </a:custGeom>
        <a:solidFill>
          <a:schemeClr val="tx1">
            <a:lumMod val="85000"/>
            <a:lumOff val="1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PE" sz="1150"/>
            <a:t>Cuadro N° 7</a:t>
          </a:r>
        </a:p>
      </xdr:txBody>
    </xdr:sp>
    <xdr:clientData/>
  </xdr:twoCellAnchor>
  <xdr:twoCellAnchor>
    <xdr:from>
      <xdr:col>2</xdr:col>
      <xdr:colOff>209501</xdr:colOff>
      <xdr:row>127</xdr:row>
      <xdr:rowOff>164629</xdr:rowOff>
    </xdr:from>
    <xdr:to>
      <xdr:col>18</xdr:col>
      <xdr:colOff>0</xdr:colOff>
      <xdr:row>129</xdr:row>
      <xdr:rowOff>109860</xdr:rowOff>
    </xdr:to>
    <xdr:sp macro="" textlink="">
      <xdr:nvSpPr>
        <xdr:cNvPr id="29" name="Rectángulo 28">
          <a:extLst>
            <a:ext uri="{FF2B5EF4-FFF2-40B4-BE49-F238E27FC236}">
              <a16:creationId xmlns:a16="http://schemas.microsoft.com/office/drawing/2014/main" id="{19ABFFE3-78BE-4197-984E-D0E953F7FA98}"/>
            </a:ext>
          </a:extLst>
        </xdr:cNvPr>
        <xdr:cNvSpPr/>
      </xdr:nvSpPr>
      <xdr:spPr>
        <a:xfrm>
          <a:off x="1419176" y="35892904"/>
          <a:ext cx="14354224" cy="364331"/>
        </a:xfrm>
        <a:prstGeom prst="rect">
          <a:avLst/>
        </a:prstGeom>
        <a:solidFill>
          <a:schemeClr val="bg2">
            <a:lumMod val="50000"/>
          </a:schemeClr>
        </a:solidFill>
        <a:ln>
          <a:noFill/>
        </a:ln>
        <a:effectLst>
          <a:innerShdw blurRad="63500" dist="50800" dir="54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b" anchorCtr="0" forceAA="0" compatLnSpc="1">
          <a:prstTxWarp prst="textNoShape">
            <a:avLst/>
          </a:prstTxWarp>
          <a:noAutofit/>
        </a:bodyPr>
        <a:lstStyle/>
        <a:p>
          <a:r>
            <a:rPr lang="es-PE" sz="2000" b="1">
              <a:solidFill>
                <a:schemeClr val="bg1"/>
              </a:solidFill>
            </a:rPr>
            <a:t>  </a:t>
          </a:r>
          <a:r>
            <a:rPr lang="es-PE" sz="1800" b="1" baseline="0">
              <a:solidFill>
                <a:schemeClr val="lt1"/>
              </a:solidFill>
              <a:effectLst/>
              <a:latin typeface="+mn-lt"/>
              <a:ea typeface="+mn-ea"/>
              <a:cs typeface="+mn-cs"/>
            </a:rPr>
            <a:t>CASOS ATENDIDOS SEGÚN DEPARTAMENTO</a:t>
          </a:r>
          <a:endParaRPr lang="es-PE" sz="1700" b="1">
            <a:solidFill>
              <a:schemeClr val="bg1"/>
            </a:solidFill>
          </a:endParaRPr>
        </a:p>
      </xdr:txBody>
    </xdr:sp>
    <xdr:clientData/>
  </xdr:twoCellAnchor>
  <xdr:twoCellAnchor>
    <xdr:from>
      <xdr:col>1</xdr:col>
      <xdr:colOff>0</xdr:colOff>
      <xdr:row>127</xdr:row>
      <xdr:rowOff>164629</xdr:rowOff>
    </xdr:from>
    <xdr:to>
      <xdr:col>2</xdr:col>
      <xdr:colOff>281541</xdr:colOff>
      <xdr:row>129</xdr:row>
      <xdr:rowOff>108857</xdr:rowOff>
    </xdr:to>
    <xdr:sp macro="" textlink="">
      <xdr:nvSpPr>
        <xdr:cNvPr id="30" name="Rectángulo 29">
          <a:extLst>
            <a:ext uri="{FF2B5EF4-FFF2-40B4-BE49-F238E27FC236}">
              <a16:creationId xmlns:a16="http://schemas.microsoft.com/office/drawing/2014/main" id="{D79C249E-B155-4593-9FAF-DF29EF49C04F}"/>
            </a:ext>
          </a:extLst>
        </xdr:cNvPr>
        <xdr:cNvSpPr/>
      </xdr:nvSpPr>
      <xdr:spPr>
        <a:xfrm>
          <a:off x="104775" y="35892904"/>
          <a:ext cx="1386441" cy="363328"/>
        </a:xfrm>
        <a:prstGeom prst="rect">
          <a:avLst/>
        </a:prstGeom>
        <a:solidFill>
          <a:srgbClr val="E60008"/>
        </a:solidFill>
        <a:ln>
          <a:noFill/>
        </a:ln>
        <a:effectLst>
          <a:innerShdw blurRad="63500" dist="50800" dir="54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b" anchorCtr="0" forceAA="0" compatLnSpc="1">
          <a:prstTxWarp prst="textNoShape">
            <a:avLst/>
          </a:prstTxWarp>
          <a:noAutofit/>
        </a:bodyPr>
        <a:lstStyle/>
        <a:p>
          <a:r>
            <a:rPr lang="es-PE" sz="2000" b="1">
              <a:solidFill>
                <a:sysClr val="windowText" lastClr="000000"/>
              </a:solidFill>
            </a:rPr>
            <a:t> </a:t>
          </a:r>
          <a:r>
            <a:rPr lang="es-PE" sz="1800" b="1">
              <a:solidFill>
                <a:schemeClr val="bg1"/>
              </a:solidFill>
            </a:rPr>
            <a:t>SECCIÓN C </a:t>
          </a:r>
          <a:endParaRPr lang="es-PE" sz="1700" b="1">
            <a:solidFill>
              <a:schemeClr val="bg1"/>
            </a:solidFill>
          </a:endParaRPr>
        </a:p>
      </xdr:txBody>
    </xdr:sp>
    <xdr:clientData/>
  </xdr:twoCellAnchor>
  <xdr:twoCellAnchor>
    <xdr:from>
      <xdr:col>1</xdr:col>
      <xdr:colOff>1</xdr:colOff>
      <xdr:row>123</xdr:row>
      <xdr:rowOff>35720</xdr:rowOff>
    </xdr:from>
    <xdr:to>
      <xdr:col>11</xdr:col>
      <xdr:colOff>1</xdr:colOff>
      <xdr:row>126</xdr:row>
      <xdr:rowOff>107157</xdr:rowOff>
    </xdr:to>
    <xdr:sp macro="" textlink="">
      <xdr:nvSpPr>
        <xdr:cNvPr id="31" name="CuadroTexto 30">
          <a:extLst>
            <a:ext uri="{FF2B5EF4-FFF2-40B4-BE49-F238E27FC236}">
              <a16:creationId xmlns:a16="http://schemas.microsoft.com/office/drawing/2014/main" id="{94E82D02-1517-4756-BDD2-2BF0C5808BD2}"/>
            </a:ext>
          </a:extLst>
        </xdr:cNvPr>
        <xdr:cNvSpPr txBox="1"/>
      </xdr:nvSpPr>
      <xdr:spPr>
        <a:xfrm>
          <a:off x="104776" y="34963895"/>
          <a:ext cx="9353550" cy="661987"/>
        </a:xfrm>
        <a:prstGeom prst="rect">
          <a:avLst/>
        </a:prstGeom>
        <a:solidFill>
          <a:schemeClr val="lt1"/>
        </a:solid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MX" i="0">
              <a:solidFill>
                <a:schemeClr val="tx1"/>
              </a:solidFill>
            </a:rPr>
            <a:t>Se considera aquellos casos donde la persona usuaria es mayor a 11 años, según lo aprobado en los lineamientos para la incorporación de la variable étnica en los registros administrativos de las entidades públicas en el marco de la Emergencia Sanitaria declarada por el COVID-19, mediante Decreto Supremo N° 005-2020-MC.</a:t>
          </a:r>
        </a:p>
      </xdr:txBody>
    </xdr:sp>
    <xdr:clientData/>
  </xdr:twoCellAnchor>
  <xdr:twoCellAnchor>
    <xdr:from>
      <xdr:col>1</xdr:col>
      <xdr:colOff>862853</xdr:colOff>
      <xdr:row>131</xdr:row>
      <xdr:rowOff>22418</xdr:rowOff>
    </xdr:from>
    <xdr:to>
      <xdr:col>10</xdr:col>
      <xdr:colOff>1</xdr:colOff>
      <xdr:row>131</xdr:row>
      <xdr:rowOff>268945</xdr:rowOff>
    </xdr:to>
    <xdr:sp macro="" textlink="">
      <xdr:nvSpPr>
        <xdr:cNvPr id="32" name="Rectángulo 31">
          <a:extLst>
            <a:ext uri="{FF2B5EF4-FFF2-40B4-BE49-F238E27FC236}">
              <a16:creationId xmlns:a16="http://schemas.microsoft.com/office/drawing/2014/main" id="{BB156D52-CCDB-4D0D-92BB-64F55F84FCB8}"/>
            </a:ext>
          </a:extLst>
        </xdr:cNvPr>
        <xdr:cNvSpPr/>
      </xdr:nvSpPr>
      <xdr:spPr>
        <a:xfrm>
          <a:off x="967628" y="36569843"/>
          <a:ext cx="7538198" cy="246527"/>
        </a:xfrm>
        <a:prstGeom prst="rect">
          <a:avLst/>
        </a:prstGeom>
        <a:solidFill>
          <a:schemeClr val="bg2">
            <a:lumMod val="9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PE" sz="1200">
              <a:solidFill>
                <a:sysClr val="windowText" lastClr="000000"/>
              </a:solidFill>
              <a:latin typeface="Arial" panose="020B0604020202020204" pitchFamily="34" charset="0"/>
              <a:cs typeface="Arial" panose="020B0604020202020204" pitchFamily="34" charset="0"/>
            </a:rPr>
            <a:t>  Casos atendidos por valoración</a:t>
          </a:r>
          <a:r>
            <a:rPr lang="es-PE" sz="1200" baseline="0">
              <a:solidFill>
                <a:sysClr val="windowText" lastClr="000000"/>
              </a:solidFill>
              <a:latin typeface="Arial" panose="020B0604020202020204" pitchFamily="34" charset="0"/>
              <a:cs typeface="Arial" panose="020B0604020202020204" pitchFamily="34" charset="0"/>
            </a:rPr>
            <a:t> de riesgo, denuncias interpuestas y patrocinio legal </a:t>
          </a:r>
          <a:r>
            <a:rPr lang="es-PE" sz="1200">
              <a:solidFill>
                <a:sysClr val="windowText" lastClr="000000"/>
              </a:solidFill>
              <a:latin typeface="Arial" panose="020B0604020202020204" pitchFamily="34" charset="0"/>
              <a:cs typeface="Arial" panose="020B0604020202020204" pitchFamily="34" charset="0"/>
            </a:rPr>
            <a:t>según departamento</a:t>
          </a:r>
        </a:p>
      </xdr:txBody>
    </xdr:sp>
    <xdr:clientData/>
  </xdr:twoCellAnchor>
  <xdr:twoCellAnchor>
    <xdr:from>
      <xdr:col>0</xdr:col>
      <xdr:colOff>89647</xdr:colOff>
      <xdr:row>131</xdr:row>
      <xdr:rowOff>22417</xdr:rowOff>
    </xdr:from>
    <xdr:to>
      <xdr:col>1</xdr:col>
      <xdr:colOff>961407</xdr:colOff>
      <xdr:row>131</xdr:row>
      <xdr:rowOff>274417</xdr:rowOff>
    </xdr:to>
    <xdr:sp macro="" textlink="">
      <xdr:nvSpPr>
        <xdr:cNvPr id="33" name="Rectángulo 51">
          <a:extLst>
            <a:ext uri="{FF2B5EF4-FFF2-40B4-BE49-F238E27FC236}">
              <a16:creationId xmlns:a16="http://schemas.microsoft.com/office/drawing/2014/main" id="{CA6E366C-9287-41E1-8BF0-1CE08D212EA7}"/>
            </a:ext>
          </a:extLst>
        </xdr:cNvPr>
        <xdr:cNvSpPr/>
      </xdr:nvSpPr>
      <xdr:spPr>
        <a:xfrm>
          <a:off x="89647" y="36569842"/>
          <a:ext cx="976535" cy="252000"/>
        </a:xfrm>
        <a:custGeom>
          <a:avLst/>
          <a:gdLst>
            <a:gd name="connsiteX0" fmla="*/ 0 w 999325"/>
            <a:gd name="connsiteY0" fmla="*/ 0 h 252000"/>
            <a:gd name="connsiteX1" fmla="*/ 999325 w 999325"/>
            <a:gd name="connsiteY1" fmla="*/ 0 h 252000"/>
            <a:gd name="connsiteX2" fmla="*/ 999325 w 999325"/>
            <a:gd name="connsiteY2" fmla="*/ 252000 h 252000"/>
            <a:gd name="connsiteX3" fmla="*/ 0 w 999325"/>
            <a:gd name="connsiteY3" fmla="*/ 252000 h 252000"/>
            <a:gd name="connsiteX4" fmla="*/ 0 w 999325"/>
            <a:gd name="connsiteY4" fmla="*/ 0 h 252000"/>
            <a:gd name="connsiteX0" fmla="*/ 0 w 999325"/>
            <a:gd name="connsiteY0" fmla="*/ 0 h 252000"/>
            <a:gd name="connsiteX1" fmla="*/ 999325 w 999325"/>
            <a:gd name="connsiteY1" fmla="*/ 0 h 252000"/>
            <a:gd name="connsiteX2" fmla="*/ 887266 w 999325"/>
            <a:gd name="connsiteY2" fmla="*/ 252000 h 252000"/>
            <a:gd name="connsiteX3" fmla="*/ 0 w 999325"/>
            <a:gd name="connsiteY3" fmla="*/ 252000 h 252000"/>
            <a:gd name="connsiteX4" fmla="*/ 0 w 999325"/>
            <a:gd name="connsiteY4" fmla="*/ 0 h 2520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99325" h="252000">
              <a:moveTo>
                <a:pt x="0" y="0"/>
              </a:moveTo>
              <a:lnTo>
                <a:pt x="999325" y="0"/>
              </a:lnTo>
              <a:lnTo>
                <a:pt x="887266" y="252000"/>
              </a:lnTo>
              <a:lnTo>
                <a:pt x="0" y="252000"/>
              </a:lnTo>
              <a:lnTo>
                <a:pt x="0" y="0"/>
              </a:lnTo>
              <a:close/>
            </a:path>
          </a:pathLst>
        </a:custGeom>
        <a:solidFill>
          <a:schemeClr val="tx1">
            <a:lumMod val="85000"/>
            <a:lumOff val="1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PE" sz="1150"/>
            <a:t>Cuadro N° 8</a:t>
          </a:r>
        </a:p>
      </xdr:txBody>
    </xdr:sp>
    <xdr:clientData/>
  </xdr:twoCellAnchor>
  <xdr:twoCellAnchor>
    <xdr:from>
      <xdr:col>1</xdr:col>
      <xdr:colOff>11907</xdr:colOff>
      <xdr:row>161</xdr:row>
      <xdr:rowOff>83344</xdr:rowOff>
    </xdr:from>
    <xdr:to>
      <xdr:col>10</xdr:col>
      <xdr:colOff>11906</xdr:colOff>
      <xdr:row>164</xdr:row>
      <xdr:rowOff>119062</xdr:rowOff>
    </xdr:to>
    <xdr:sp macro="" textlink="">
      <xdr:nvSpPr>
        <xdr:cNvPr id="34" name="CuadroTexto 33">
          <a:extLst>
            <a:ext uri="{FF2B5EF4-FFF2-40B4-BE49-F238E27FC236}">
              <a16:creationId xmlns:a16="http://schemas.microsoft.com/office/drawing/2014/main" id="{9F7255CB-AE55-4A50-A9B8-B94CCA2B7C76}"/>
            </a:ext>
          </a:extLst>
        </xdr:cNvPr>
        <xdr:cNvSpPr txBox="1"/>
      </xdr:nvSpPr>
      <xdr:spPr>
        <a:xfrm>
          <a:off x="116682" y="44184094"/>
          <a:ext cx="8401049" cy="607218"/>
        </a:xfrm>
        <a:prstGeom prst="rect">
          <a:avLst/>
        </a:prstGeom>
        <a:solidFill>
          <a:schemeClr val="lt1"/>
        </a:solid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MX" b="1" i="0">
              <a:solidFill>
                <a:schemeClr val="tx1"/>
              </a:solidFill>
            </a:rPr>
            <a:t>Valoración de riesgo:</a:t>
          </a:r>
          <a:r>
            <a:rPr lang="es-MX" i="0">
              <a:solidFill>
                <a:schemeClr val="tx1"/>
              </a:solidFill>
            </a:rPr>
            <a:t> Tiene por objetivo estimar la probabilidad de recurrencia de un hecho de violencia o un hecho que ponga en peligro la vida y la salud de la persona, a partir de la presencia y la interrelación de uno o más factores de riesgo que incrementan la posibilidad de aparición del hecho, prediciendo el tiempo en el que podría ocurrir y la</a:t>
          </a:r>
          <a:r>
            <a:rPr lang="es-MX" i="0" baseline="0">
              <a:solidFill>
                <a:schemeClr val="tx1"/>
              </a:solidFill>
            </a:rPr>
            <a:t> </a:t>
          </a:r>
          <a:r>
            <a:rPr lang="es-MX" i="0">
              <a:solidFill>
                <a:schemeClr val="tx1"/>
              </a:solidFill>
            </a:rPr>
            <a:t>gravedad del mismo</a:t>
          </a:r>
        </a:p>
      </xdr:txBody>
    </xdr:sp>
    <xdr:clientData/>
  </xdr:twoCellAnchor>
  <xdr:twoCellAnchor>
    <xdr:from>
      <xdr:col>1</xdr:col>
      <xdr:colOff>1026319</xdr:colOff>
      <xdr:row>165</xdr:row>
      <xdr:rowOff>0</xdr:rowOff>
    </xdr:from>
    <xdr:to>
      <xdr:col>6</xdr:col>
      <xdr:colOff>11906</xdr:colOff>
      <xdr:row>166</xdr:row>
      <xdr:rowOff>238125</xdr:rowOff>
    </xdr:to>
    <xdr:sp macro="" textlink="">
      <xdr:nvSpPr>
        <xdr:cNvPr id="45" name="Rectángulo 44">
          <a:extLst>
            <a:ext uri="{FF2B5EF4-FFF2-40B4-BE49-F238E27FC236}">
              <a16:creationId xmlns:a16="http://schemas.microsoft.com/office/drawing/2014/main" id="{97CE85F3-8D05-46E0-9F54-88717014EFDA}"/>
            </a:ext>
          </a:extLst>
        </xdr:cNvPr>
        <xdr:cNvSpPr/>
      </xdr:nvSpPr>
      <xdr:spPr>
        <a:xfrm>
          <a:off x="1131094" y="68046600"/>
          <a:ext cx="3767137" cy="447675"/>
        </a:xfrm>
        <a:prstGeom prst="rect">
          <a:avLst/>
        </a:prstGeom>
        <a:solidFill>
          <a:schemeClr val="bg2">
            <a:lumMod val="9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PE" sz="1200">
              <a:solidFill>
                <a:sysClr val="windowText" lastClr="000000"/>
              </a:solidFill>
              <a:latin typeface="Arial" panose="020B0604020202020204" pitchFamily="34" charset="0"/>
              <a:cs typeface="Arial" panose="020B0604020202020204" pitchFamily="34" charset="0"/>
            </a:rPr>
            <a:t>  Variación porcentual de los casos atendidos del año 2021 en relación al año 2020 </a:t>
          </a:r>
        </a:p>
      </xdr:txBody>
    </xdr:sp>
    <xdr:clientData/>
  </xdr:twoCellAnchor>
  <xdr:twoCellAnchor>
    <xdr:from>
      <xdr:col>1</xdr:col>
      <xdr:colOff>13607</xdr:colOff>
      <xdr:row>165</xdr:row>
      <xdr:rowOff>0</xdr:rowOff>
    </xdr:from>
    <xdr:to>
      <xdr:col>2</xdr:col>
      <xdr:colOff>73138</xdr:colOff>
      <xdr:row>166</xdr:row>
      <xdr:rowOff>34018</xdr:rowOff>
    </xdr:to>
    <xdr:sp macro="" textlink="">
      <xdr:nvSpPr>
        <xdr:cNvPr id="46" name="Rectángulo 51">
          <a:extLst>
            <a:ext uri="{FF2B5EF4-FFF2-40B4-BE49-F238E27FC236}">
              <a16:creationId xmlns:a16="http://schemas.microsoft.com/office/drawing/2014/main" id="{A31B86C5-F4E8-429A-89A3-E4E3EC31D2D5}"/>
            </a:ext>
          </a:extLst>
        </xdr:cNvPr>
        <xdr:cNvSpPr/>
      </xdr:nvSpPr>
      <xdr:spPr>
        <a:xfrm>
          <a:off x="118382" y="68046600"/>
          <a:ext cx="1164431" cy="243568"/>
        </a:xfrm>
        <a:custGeom>
          <a:avLst/>
          <a:gdLst>
            <a:gd name="connsiteX0" fmla="*/ 0 w 999325"/>
            <a:gd name="connsiteY0" fmla="*/ 0 h 252000"/>
            <a:gd name="connsiteX1" fmla="*/ 999325 w 999325"/>
            <a:gd name="connsiteY1" fmla="*/ 0 h 252000"/>
            <a:gd name="connsiteX2" fmla="*/ 999325 w 999325"/>
            <a:gd name="connsiteY2" fmla="*/ 252000 h 252000"/>
            <a:gd name="connsiteX3" fmla="*/ 0 w 999325"/>
            <a:gd name="connsiteY3" fmla="*/ 252000 h 252000"/>
            <a:gd name="connsiteX4" fmla="*/ 0 w 999325"/>
            <a:gd name="connsiteY4" fmla="*/ 0 h 252000"/>
            <a:gd name="connsiteX0" fmla="*/ 0 w 999325"/>
            <a:gd name="connsiteY0" fmla="*/ 0 h 252000"/>
            <a:gd name="connsiteX1" fmla="*/ 999325 w 999325"/>
            <a:gd name="connsiteY1" fmla="*/ 0 h 252000"/>
            <a:gd name="connsiteX2" fmla="*/ 887266 w 999325"/>
            <a:gd name="connsiteY2" fmla="*/ 252000 h 252000"/>
            <a:gd name="connsiteX3" fmla="*/ 0 w 999325"/>
            <a:gd name="connsiteY3" fmla="*/ 252000 h 252000"/>
            <a:gd name="connsiteX4" fmla="*/ 0 w 999325"/>
            <a:gd name="connsiteY4" fmla="*/ 0 h 2520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99325" h="252000">
              <a:moveTo>
                <a:pt x="0" y="0"/>
              </a:moveTo>
              <a:lnTo>
                <a:pt x="999325" y="0"/>
              </a:lnTo>
              <a:lnTo>
                <a:pt x="887266" y="252000"/>
              </a:lnTo>
              <a:lnTo>
                <a:pt x="0" y="252000"/>
              </a:lnTo>
              <a:lnTo>
                <a:pt x="0" y="0"/>
              </a:lnTo>
              <a:close/>
            </a:path>
          </a:pathLst>
        </a:custGeom>
        <a:solidFill>
          <a:schemeClr val="tx1">
            <a:lumMod val="85000"/>
            <a:lumOff val="1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PE" sz="1150"/>
            <a:t>Cuadro N° 9</a:t>
          </a:r>
        </a:p>
      </xdr:txBody>
    </xdr:sp>
    <xdr:clientData/>
  </xdr:twoCellAnchor>
  <xdr:twoCellAnchor>
    <xdr:from>
      <xdr:col>8</xdr:col>
      <xdr:colOff>154779</xdr:colOff>
      <xdr:row>167</xdr:row>
      <xdr:rowOff>238126</xdr:rowOff>
    </xdr:from>
    <xdr:to>
      <xdr:col>13</xdr:col>
      <xdr:colOff>830035</xdr:colOff>
      <xdr:row>169</xdr:row>
      <xdr:rowOff>119063</xdr:rowOff>
    </xdr:to>
    <xdr:sp macro="" textlink="">
      <xdr:nvSpPr>
        <xdr:cNvPr id="47" name="CuadroTexto 46">
          <a:extLst>
            <a:ext uri="{FF2B5EF4-FFF2-40B4-BE49-F238E27FC236}">
              <a16:creationId xmlns:a16="http://schemas.microsoft.com/office/drawing/2014/main" id="{3E26F8C0-79A3-49E2-8D28-E27896AE2BB5}"/>
            </a:ext>
          </a:extLst>
        </xdr:cNvPr>
        <xdr:cNvSpPr txBox="1"/>
      </xdr:nvSpPr>
      <xdr:spPr>
        <a:xfrm>
          <a:off x="6984204" y="68789551"/>
          <a:ext cx="5161531" cy="776287"/>
        </a:xfrm>
        <a:prstGeom prst="rect">
          <a:avLst/>
        </a:prstGeom>
        <a:solidFill>
          <a:schemeClr val="lt1"/>
        </a:solidFill>
        <a:ln w="28575" cmpd="sng">
          <a:solidFill>
            <a:srgbClr val="305496"/>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PE" sz="1100" b="0" i="1"/>
            <a:t>Respecto a</a:t>
          </a:r>
          <a:r>
            <a:rPr lang="es-PE" sz="1100" b="0" i="1" baseline="0"/>
            <a:t> los</a:t>
          </a:r>
          <a:r>
            <a:rPr lang="es-PE" sz="1100" b="0" i="1"/>
            <a:t> casos atendidos en</a:t>
          </a:r>
          <a:r>
            <a:rPr lang="es-PE" sz="1100" b="0" i="1" baseline="0"/>
            <a:t> </a:t>
          </a:r>
          <a:r>
            <a:rPr lang="es-PE" sz="1100" b="0" i="1"/>
            <a:t>los CEM, se observa un incremento de 53,2 puntos porcentuales de enero a noviembre de 2021 frente a lo registrado en el mismo periodo del año anterior.</a:t>
          </a:r>
        </a:p>
      </xdr:txBody>
    </xdr:sp>
    <xdr:clientData/>
  </xdr:twoCellAnchor>
  <xdr:twoCellAnchor>
    <xdr:from>
      <xdr:col>6</xdr:col>
      <xdr:colOff>238125</xdr:colOff>
      <xdr:row>167</xdr:row>
      <xdr:rowOff>345281</xdr:rowOff>
    </xdr:from>
    <xdr:to>
      <xdr:col>7</xdr:col>
      <xdr:colOff>847195</xdr:colOff>
      <xdr:row>169</xdr:row>
      <xdr:rowOff>13430</xdr:rowOff>
    </xdr:to>
    <xdr:sp macro="" textlink="">
      <xdr:nvSpPr>
        <xdr:cNvPr id="48" name="Flecha a la derecha con bandas 9">
          <a:extLst>
            <a:ext uri="{FF2B5EF4-FFF2-40B4-BE49-F238E27FC236}">
              <a16:creationId xmlns:a16="http://schemas.microsoft.com/office/drawing/2014/main" id="{9B601156-341C-4D2C-B6D7-C7D7303A1340}"/>
            </a:ext>
          </a:extLst>
        </xdr:cNvPr>
        <xdr:cNvSpPr/>
      </xdr:nvSpPr>
      <xdr:spPr bwMode="auto">
        <a:xfrm>
          <a:off x="5124450" y="68896706"/>
          <a:ext cx="1580620" cy="563499"/>
        </a:xfrm>
        <a:prstGeom prst="stripedRightArrow">
          <a:avLst>
            <a:gd name="adj1" fmla="val 68045"/>
            <a:gd name="adj2" fmla="val 50000"/>
          </a:avLst>
        </a:prstGeom>
        <a:solidFill>
          <a:schemeClr val="bg2">
            <a:lumMod val="75000"/>
          </a:schemeClr>
        </a:solidFill>
        <a:ln w="12700" cap="flat" cmpd="sng" algn="ctr">
          <a:solidFill>
            <a:srgbClr val="EAEAEA"/>
          </a:solidFill>
          <a:prstDash val="solid"/>
          <a:round/>
          <a:headEnd type="none" w="med" len="med"/>
          <a:tailEnd type="none" w="med" len="med"/>
        </a:ln>
        <a:effectLst>
          <a:outerShdw blurRad="50800" dist="38100" dir="2700000" algn="tl" rotWithShape="0">
            <a:prstClr val="black">
              <a:alpha val="40000"/>
            </a:prstClr>
          </a:outerShdw>
        </a:effectLst>
      </xdr:spPr>
      <xdr:txBody>
        <a:bodyPr vertOverflow="clip" horzOverflow="clip" wrap="square" lIns="18288" tIns="0" rIns="0" bIns="0" rtlCol="0" anchor="ctr" anchorCtr="0" upright="1"/>
        <a:lstStyle/>
        <a:p>
          <a:pPr algn="ctr">
            <a:lnSpc>
              <a:spcPts val="1200"/>
            </a:lnSpc>
          </a:pPr>
          <a:r>
            <a:rPr lang="es-PE" sz="1100" b="1"/>
            <a:t>Interpretación</a:t>
          </a:r>
          <a:endParaRPr lang="es-PE" sz="1100" b="1">
            <a:solidFill>
              <a:srgbClr val="C00000"/>
            </a:solidFill>
          </a:endParaRPr>
        </a:p>
      </xdr:txBody>
    </xdr:sp>
    <xdr:clientData/>
  </xdr:twoCellAnchor>
  <xdr:twoCellAnchor>
    <xdr:from>
      <xdr:col>5</xdr:col>
      <xdr:colOff>283198</xdr:colOff>
      <xdr:row>14</xdr:row>
      <xdr:rowOff>109593</xdr:rowOff>
    </xdr:from>
    <xdr:to>
      <xdr:col>11</xdr:col>
      <xdr:colOff>677805</xdr:colOff>
      <xdr:row>32</xdr:row>
      <xdr:rowOff>5857</xdr:rowOff>
    </xdr:to>
    <xdr:grpSp>
      <xdr:nvGrpSpPr>
        <xdr:cNvPr id="51" name="Grupo 50">
          <a:extLst>
            <a:ext uri="{FF2B5EF4-FFF2-40B4-BE49-F238E27FC236}">
              <a16:creationId xmlns:a16="http://schemas.microsoft.com/office/drawing/2014/main" id="{EF9765D7-4483-487E-A756-C8677F228D37}"/>
            </a:ext>
          </a:extLst>
        </xdr:cNvPr>
        <xdr:cNvGrpSpPr/>
      </xdr:nvGrpSpPr>
      <xdr:grpSpPr>
        <a:xfrm>
          <a:off x="4335653" y="3348093"/>
          <a:ext cx="5797879" cy="5628582"/>
          <a:chOff x="4378947" y="3109968"/>
          <a:chExt cx="4859451" cy="3027608"/>
        </a:xfrm>
      </xdr:grpSpPr>
      <xdr:graphicFrame macro="">
        <xdr:nvGraphicFramePr>
          <xdr:cNvPr id="52" name="Gráfico 51">
            <a:extLst>
              <a:ext uri="{FF2B5EF4-FFF2-40B4-BE49-F238E27FC236}">
                <a16:creationId xmlns:a16="http://schemas.microsoft.com/office/drawing/2014/main" id="{06FD98E7-DAF6-4088-9040-351CA5D70539}"/>
              </a:ext>
            </a:extLst>
          </xdr:cNvPr>
          <xdr:cNvGraphicFramePr/>
        </xdr:nvGraphicFramePr>
        <xdr:xfrm>
          <a:off x="4378947" y="3109968"/>
          <a:ext cx="4859451" cy="3027608"/>
        </xdr:xfrm>
        <a:graphic>
          <a:graphicData uri="http://schemas.openxmlformats.org/drawingml/2006/chart">
            <c:chart xmlns:c="http://schemas.openxmlformats.org/drawingml/2006/chart" xmlns:r="http://schemas.openxmlformats.org/officeDocument/2006/relationships" r:id="rId4"/>
          </a:graphicData>
        </a:graphic>
      </xdr:graphicFrame>
      <xdr:pic>
        <xdr:nvPicPr>
          <xdr:cNvPr id="53" name="Imagen 52">
            <a:extLst>
              <a:ext uri="{FF2B5EF4-FFF2-40B4-BE49-F238E27FC236}">
                <a16:creationId xmlns:a16="http://schemas.microsoft.com/office/drawing/2014/main" id="{1D4A5ADF-268F-433D-987B-754FA2D3611E}"/>
              </a:ext>
            </a:extLst>
          </xdr:cNvPr>
          <xdr:cNvPicPr/>
        </xdr:nvPicPr>
        <xdr:blipFill>
          <a:blip xmlns:r="http://schemas.openxmlformats.org/officeDocument/2006/relationships" r:embed="rId5" cstate="print">
            <a:duotone>
              <a:srgbClr val="4F81BD">
                <a:shade val="45000"/>
                <a:satMod val="135000"/>
              </a:srgbClr>
              <a:prstClr val="white"/>
            </a:duotone>
            <a:extLst>
              <a:ext uri="{28A0092B-C50C-407E-A947-70E740481C1C}">
                <a14:useLocalDpi xmlns:a14="http://schemas.microsoft.com/office/drawing/2010/main" val="0"/>
              </a:ext>
            </a:extLst>
          </a:blip>
          <a:srcRect/>
          <a:stretch>
            <a:fillRect/>
          </a:stretch>
        </xdr:blipFill>
        <xdr:spPr bwMode="auto">
          <a:xfrm>
            <a:off x="4776604" y="4161730"/>
            <a:ext cx="380999" cy="836930"/>
          </a:xfrm>
          <a:prstGeom prst="rect">
            <a:avLst/>
          </a:prstGeom>
          <a:noFill/>
          <a:ln>
            <a:noFill/>
          </a:ln>
        </xdr:spPr>
      </xdr:pic>
      <xdr:pic>
        <xdr:nvPicPr>
          <xdr:cNvPr id="54" name="Imagen 53">
            <a:extLst>
              <a:ext uri="{FF2B5EF4-FFF2-40B4-BE49-F238E27FC236}">
                <a16:creationId xmlns:a16="http://schemas.microsoft.com/office/drawing/2014/main" id="{3A208D20-BAE4-4824-B404-61B7020F97A1}"/>
              </a:ext>
            </a:extLst>
          </xdr:cNvPr>
          <xdr:cNvPicPr/>
        </xdr:nvPicPr>
        <xdr:blipFill>
          <a:blip xmlns:r="http://schemas.openxmlformats.org/officeDocument/2006/relationships" r:embed="rId6" cstate="print">
            <a:duotone>
              <a:srgbClr val="4F81BD">
                <a:shade val="45000"/>
                <a:satMod val="135000"/>
              </a:srgbClr>
              <a:prstClr val="white"/>
            </a:duotone>
            <a:extLst>
              <a:ext uri="{28A0092B-C50C-407E-A947-70E740481C1C}">
                <a14:useLocalDpi xmlns:a14="http://schemas.microsoft.com/office/drawing/2010/main" val="0"/>
              </a:ext>
            </a:extLst>
          </a:blip>
          <a:srcRect/>
          <a:stretch>
            <a:fillRect/>
          </a:stretch>
        </xdr:blipFill>
        <xdr:spPr bwMode="auto">
          <a:xfrm>
            <a:off x="8519253" y="4603705"/>
            <a:ext cx="360045" cy="836930"/>
          </a:xfrm>
          <a:prstGeom prst="rect">
            <a:avLst/>
          </a:prstGeom>
          <a:noFill/>
          <a:ln>
            <a:noFill/>
          </a:ln>
        </xdr:spPr>
      </xdr:pic>
    </xdr:grpSp>
    <xdr:clientData/>
  </xdr:twoCellAnchor>
  <xdr:twoCellAnchor>
    <xdr:from>
      <xdr:col>9</xdr:col>
      <xdr:colOff>333374</xdr:colOff>
      <xdr:row>53</xdr:row>
      <xdr:rowOff>0</xdr:rowOff>
    </xdr:from>
    <xdr:to>
      <xdr:col>16</xdr:col>
      <xdr:colOff>583406</xdr:colOff>
      <xdr:row>70</xdr:row>
      <xdr:rowOff>71439</xdr:rowOff>
    </xdr:to>
    <xdr:graphicFrame macro="">
      <xdr:nvGraphicFramePr>
        <xdr:cNvPr id="57" name="Gráfico 56">
          <a:extLst>
            <a:ext uri="{FF2B5EF4-FFF2-40B4-BE49-F238E27FC236}">
              <a16:creationId xmlns:a16="http://schemas.microsoft.com/office/drawing/2014/main" id="{C31D699B-87CB-402C-844D-C7F7E60531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11</xdr:col>
      <xdr:colOff>979713</xdr:colOff>
      <xdr:row>131</xdr:row>
      <xdr:rowOff>341474</xdr:rowOff>
    </xdr:from>
    <xdr:to>
      <xdr:col>17</xdr:col>
      <xdr:colOff>612320</xdr:colOff>
      <xdr:row>160</xdr:row>
      <xdr:rowOff>190499</xdr:rowOff>
    </xdr:to>
    <xdr:pic>
      <xdr:nvPicPr>
        <xdr:cNvPr id="72" name="Imagen 71">
          <a:extLst>
            <a:ext uri="{FF2B5EF4-FFF2-40B4-BE49-F238E27FC236}">
              <a16:creationId xmlns:a16="http://schemas.microsoft.com/office/drawing/2014/main" id="{59BBF8F1-12A9-450A-A8AE-87000CBF3060}"/>
            </a:ext>
          </a:extLst>
        </xdr:cNvPr>
        <xdr:cNvPicPr>
          <a:picLocks noChangeAspect="1" noChangeArrowheads="1"/>
        </xdr:cNvPicPr>
      </xdr:nvPicPr>
      <xdr:blipFill rotWithShape="1">
        <a:blip xmlns:r="http://schemas.openxmlformats.org/officeDocument/2006/relationships" r:embed="rId8">
          <a:extLst>
            <a:ext uri="{28A0092B-C50C-407E-A947-70E740481C1C}">
              <a14:useLocalDpi xmlns:a14="http://schemas.microsoft.com/office/drawing/2010/main" val="0"/>
            </a:ext>
          </a:extLst>
        </a:blip>
        <a:srcRect l="4865" t="3181" r="13403" b="1014"/>
        <a:stretch/>
      </xdr:blipFill>
      <xdr:spPr bwMode="auto">
        <a:xfrm>
          <a:off x="10438038" y="36888899"/>
          <a:ext cx="4995182" cy="7202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lmer/Desktop/NOVIEMBRE%202021/BE%20Noviembre/V.%20Resumenes%20Registros/Res&#250;menes%20Estad&#237;stic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os del CEM"/>
      <sheetName val="Feminicidio"/>
      <sheetName val="Tentativa"/>
      <sheetName val="AP"/>
      <sheetName val="Linea 100"/>
      <sheetName val="Chat 100"/>
      <sheetName val="SAU"/>
      <sheetName val="ER - Casos"/>
      <sheetName val="ER - Acciones"/>
      <sheetName val="CAI"/>
      <sheetName val="IFHD"/>
      <sheetName val="REVIESFO"/>
    </sheetNames>
    <sheetDataSet>
      <sheetData sheetId="0">
        <row r="17">
          <cell r="D17" t="str">
            <v>Mujer</v>
          </cell>
          <cell r="E17" t="str">
            <v>Hombre</v>
          </cell>
        </row>
        <row r="30">
          <cell r="D30">
            <v>129473</v>
          </cell>
          <cell r="E30">
            <v>21242</v>
          </cell>
        </row>
        <row r="36">
          <cell r="O36">
            <v>24868</v>
          </cell>
        </row>
        <row r="37">
          <cell r="O37">
            <v>22913</v>
          </cell>
        </row>
        <row r="38">
          <cell r="O38">
            <v>92696</v>
          </cell>
        </row>
        <row r="39">
          <cell r="O39">
            <v>10238</v>
          </cell>
        </row>
        <row r="55">
          <cell r="D55" t="str">
            <v>Nuevo</v>
          </cell>
          <cell r="E55" t="str">
            <v>Reingreso</v>
          </cell>
          <cell r="F55" t="str">
            <v>Reincidente</v>
          </cell>
          <cell r="G55" t="str">
            <v>Derivado</v>
          </cell>
          <cell r="H55" t="str">
            <v>Continuador</v>
          </cell>
        </row>
        <row r="68">
          <cell r="D68">
            <v>110359</v>
          </cell>
          <cell r="E68">
            <v>16978</v>
          </cell>
          <cell r="F68">
            <v>15755</v>
          </cell>
          <cell r="G68">
            <v>7089</v>
          </cell>
          <cell r="H68">
            <v>534</v>
          </cell>
        </row>
        <row r="110">
          <cell r="N110" t="str">
            <v>Niños y niñas</v>
          </cell>
          <cell r="O110" t="str">
            <v>Adolescentes</v>
          </cell>
          <cell r="P110" t="str">
            <v>Personas Adultas</v>
          </cell>
          <cell r="Q110" t="str">
            <v>Personas Adultas Mayores</v>
          </cell>
        </row>
        <row r="111">
          <cell r="M111" t="str">
            <v>Económica o patrimonial</v>
          </cell>
          <cell r="N111">
            <v>193</v>
          </cell>
          <cell r="O111">
            <v>69</v>
          </cell>
          <cell r="P111">
            <v>227</v>
          </cell>
          <cell r="Q111">
            <v>109</v>
          </cell>
        </row>
        <row r="112">
          <cell r="M112" t="str">
            <v>Psicológica</v>
          </cell>
          <cell r="N112">
            <v>11904</v>
          </cell>
          <cell r="O112">
            <v>7024</v>
          </cell>
          <cell r="P112">
            <v>44433</v>
          </cell>
          <cell r="Q112">
            <v>6715</v>
          </cell>
        </row>
        <row r="113">
          <cell r="M113" t="str">
            <v>Física</v>
          </cell>
          <cell r="N113">
            <v>8024</v>
          </cell>
          <cell r="O113">
            <v>6283</v>
          </cell>
          <cell r="P113">
            <v>41918</v>
          </cell>
          <cell r="Q113">
            <v>3273</v>
          </cell>
        </row>
        <row r="114">
          <cell r="M114" t="str">
            <v>Sexual</v>
          </cell>
          <cell r="N114">
            <v>4747</v>
          </cell>
          <cell r="O114">
            <v>9537</v>
          </cell>
          <cell r="P114">
            <v>6118</v>
          </cell>
          <cell r="Q114">
            <v>141</v>
          </cell>
        </row>
        <row r="170">
          <cell r="M170" t="str">
            <v>Tumbes</v>
          </cell>
          <cell r="N170">
            <v>64</v>
          </cell>
        </row>
        <row r="171">
          <cell r="M171" t="str">
            <v>Moquegua</v>
          </cell>
          <cell r="N171">
            <v>83</v>
          </cell>
        </row>
        <row r="172">
          <cell r="M172" t="str">
            <v>Pasco</v>
          </cell>
          <cell r="N172">
            <v>86</v>
          </cell>
        </row>
        <row r="173">
          <cell r="M173" t="str">
            <v>Madre De Dios</v>
          </cell>
          <cell r="N173">
            <v>107</v>
          </cell>
        </row>
        <row r="174">
          <cell r="M174" t="str">
            <v>Huancavelica</v>
          </cell>
          <cell r="N174">
            <v>148</v>
          </cell>
        </row>
        <row r="175">
          <cell r="M175" t="str">
            <v>Apurimac</v>
          </cell>
          <cell r="N175">
            <v>174</v>
          </cell>
        </row>
        <row r="176">
          <cell r="M176" t="str">
            <v>Amazonas</v>
          </cell>
          <cell r="N176">
            <v>185</v>
          </cell>
        </row>
        <row r="177">
          <cell r="M177" t="str">
            <v>Callao</v>
          </cell>
          <cell r="N177">
            <v>187</v>
          </cell>
        </row>
        <row r="178">
          <cell r="M178" t="str">
            <v>Loreto</v>
          </cell>
          <cell r="N178">
            <v>191</v>
          </cell>
        </row>
        <row r="179">
          <cell r="M179" t="str">
            <v>Ucayali</v>
          </cell>
          <cell r="N179">
            <v>214</v>
          </cell>
        </row>
        <row r="180">
          <cell r="M180" t="str">
            <v>Tacna</v>
          </cell>
          <cell r="N180">
            <v>226</v>
          </cell>
        </row>
        <row r="181">
          <cell r="M181" t="str">
            <v>Lambayeque</v>
          </cell>
          <cell r="N181">
            <v>229</v>
          </cell>
        </row>
        <row r="182">
          <cell r="M182" t="str">
            <v>Cajamarca</v>
          </cell>
          <cell r="N182">
            <v>246</v>
          </cell>
        </row>
        <row r="183">
          <cell r="M183" t="str">
            <v>Puno</v>
          </cell>
          <cell r="N183">
            <v>253</v>
          </cell>
        </row>
        <row r="184">
          <cell r="M184" t="str">
            <v>Ica</v>
          </cell>
          <cell r="N184">
            <v>290</v>
          </cell>
        </row>
        <row r="185">
          <cell r="M185" t="str">
            <v>Piura</v>
          </cell>
          <cell r="N185">
            <v>293</v>
          </cell>
        </row>
        <row r="186">
          <cell r="M186" t="str">
            <v>Ayacucho</v>
          </cell>
          <cell r="N186">
            <v>333</v>
          </cell>
        </row>
        <row r="187">
          <cell r="M187" t="str">
            <v>Ancash</v>
          </cell>
          <cell r="N187">
            <v>391</v>
          </cell>
        </row>
        <row r="188">
          <cell r="M188" t="str">
            <v>San Martin</v>
          </cell>
          <cell r="N188">
            <v>423</v>
          </cell>
        </row>
        <row r="189">
          <cell r="M189" t="str">
            <v>Cusco</v>
          </cell>
          <cell r="N189">
            <v>428</v>
          </cell>
        </row>
        <row r="190">
          <cell r="M190" t="str">
            <v>Junin</v>
          </cell>
          <cell r="N190">
            <v>480</v>
          </cell>
        </row>
        <row r="191">
          <cell r="M191" t="str">
            <v>Huanuco</v>
          </cell>
          <cell r="N191">
            <v>524</v>
          </cell>
        </row>
        <row r="192">
          <cell r="M192" t="str">
            <v>La Libertad</v>
          </cell>
          <cell r="N192">
            <v>585</v>
          </cell>
        </row>
        <row r="193">
          <cell r="M193" t="str">
            <v>Arequipa</v>
          </cell>
          <cell r="N193">
            <v>764</v>
          </cell>
        </row>
        <row r="194">
          <cell r="M194" t="str">
            <v>Lima</v>
          </cell>
          <cell r="N194">
            <v>2494</v>
          </cell>
        </row>
        <row r="200">
          <cell r="L200" t="str">
            <v>Madre De Dios</v>
          </cell>
          <cell r="M200">
            <v>4622</v>
          </cell>
        </row>
        <row r="201">
          <cell r="L201" t="str">
            <v>Moquegua</v>
          </cell>
          <cell r="M201">
            <v>5083</v>
          </cell>
        </row>
        <row r="202">
          <cell r="L202" t="str">
            <v>Ucayali</v>
          </cell>
          <cell r="M202">
            <v>5719</v>
          </cell>
        </row>
        <row r="203">
          <cell r="L203" t="str">
            <v>Pasco</v>
          </cell>
          <cell r="M203">
            <v>6643</v>
          </cell>
        </row>
        <row r="204">
          <cell r="L204" t="str">
            <v>Amazonas</v>
          </cell>
          <cell r="M204">
            <v>7429</v>
          </cell>
        </row>
        <row r="205">
          <cell r="L205" t="str">
            <v>Huancavelica</v>
          </cell>
          <cell r="M205">
            <v>8470</v>
          </cell>
        </row>
        <row r="206">
          <cell r="L206" t="str">
            <v>Tumbes</v>
          </cell>
          <cell r="M206">
            <v>9332</v>
          </cell>
        </row>
        <row r="207">
          <cell r="L207" t="str">
            <v>Tacna</v>
          </cell>
          <cell r="M207">
            <v>11717</v>
          </cell>
        </row>
        <row r="208">
          <cell r="L208" t="str">
            <v>Loreto</v>
          </cell>
          <cell r="M208">
            <v>12898</v>
          </cell>
        </row>
        <row r="209">
          <cell r="L209" t="str">
            <v>Apurimac</v>
          </cell>
          <cell r="M209">
            <v>14447</v>
          </cell>
        </row>
        <row r="210">
          <cell r="L210" t="str">
            <v>Lambayeque</v>
          </cell>
          <cell r="M210">
            <v>15252</v>
          </cell>
        </row>
        <row r="211">
          <cell r="L211" t="str">
            <v>Callao</v>
          </cell>
          <cell r="M211">
            <v>16292</v>
          </cell>
        </row>
        <row r="212">
          <cell r="L212" t="str">
            <v>Cajamarca</v>
          </cell>
          <cell r="M212">
            <v>16727</v>
          </cell>
        </row>
        <row r="213">
          <cell r="L213" t="str">
            <v>Huanuco</v>
          </cell>
          <cell r="M213">
            <v>18610</v>
          </cell>
        </row>
        <row r="214">
          <cell r="L214" t="str">
            <v>Ayacucho</v>
          </cell>
          <cell r="M214">
            <v>20542</v>
          </cell>
        </row>
        <row r="215">
          <cell r="L215" t="str">
            <v>Ica</v>
          </cell>
          <cell r="M215">
            <v>22268</v>
          </cell>
        </row>
        <row r="216">
          <cell r="L216" t="str">
            <v>San Martin</v>
          </cell>
          <cell r="M216">
            <v>22739</v>
          </cell>
        </row>
        <row r="217">
          <cell r="L217" t="str">
            <v>Puno</v>
          </cell>
          <cell r="M217">
            <v>22931</v>
          </cell>
        </row>
        <row r="218">
          <cell r="L218" t="str">
            <v>Piura</v>
          </cell>
          <cell r="M218">
            <v>25793</v>
          </cell>
        </row>
        <row r="219">
          <cell r="L219" t="str">
            <v>La Libertad</v>
          </cell>
          <cell r="M219">
            <v>29626</v>
          </cell>
        </row>
        <row r="220">
          <cell r="L220" t="str">
            <v>Ancash</v>
          </cell>
          <cell r="M220">
            <v>31606</v>
          </cell>
        </row>
        <row r="221">
          <cell r="L221" t="str">
            <v>Junin</v>
          </cell>
          <cell r="M221">
            <v>32897</v>
          </cell>
        </row>
        <row r="222">
          <cell r="L222" t="str">
            <v>Cusco</v>
          </cell>
          <cell r="M222">
            <v>48062</v>
          </cell>
        </row>
        <row r="223">
          <cell r="L223" t="str">
            <v>Arequipa</v>
          </cell>
          <cell r="M223">
            <v>63648</v>
          </cell>
        </row>
        <row r="224">
          <cell r="L224" t="str">
            <v>Lima</v>
          </cell>
          <cell r="M224">
            <v>202756</v>
          </cell>
        </row>
        <row r="274">
          <cell r="B274" t="str">
            <v>Admisión</v>
          </cell>
          <cell r="E274">
            <v>64278</v>
          </cell>
        </row>
        <row r="275">
          <cell r="B275" t="str">
            <v>Psicología</v>
          </cell>
          <cell r="E275">
            <v>1551250</v>
          </cell>
        </row>
        <row r="276">
          <cell r="B276" t="str">
            <v>Social</v>
          </cell>
          <cell r="E276">
            <v>1279459</v>
          </cell>
        </row>
        <row r="277">
          <cell r="B277" t="str">
            <v>Legal</v>
          </cell>
          <cell r="E277">
            <v>1765096</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835DA-72EC-48F9-A472-ACCC10A88847}">
  <sheetPr>
    <tabColor theme="1" tint="0.249977111117893"/>
  </sheetPr>
  <dimension ref="B1:S185"/>
  <sheetViews>
    <sheetView showGridLines="0" tabSelected="1" view="pageBreakPreview" zoomScale="55" zoomScaleNormal="85" zoomScaleSheetLayoutView="55" workbookViewId="0">
      <pane ySplit="11" topLeftCell="A12" activePane="bottomLeft" state="frozen"/>
      <selection activeCell="A293" sqref="A293"/>
      <selection pane="bottomLeft" activeCell="A6" sqref="A6:XFD6"/>
    </sheetView>
  </sheetViews>
  <sheetFormatPr baseColWidth="10" defaultColWidth="11.42578125" defaultRowHeight="15" x14ac:dyDescent="0.25"/>
  <cols>
    <col min="1" max="1" width="1.5703125" style="2" customWidth="1"/>
    <col min="2" max="2" width="16.5703125" style="2" customWidth="1"/>
    <col min="3" max="3" width="14.28515625" style="2" customWidth="1"/>
    <col min="4" max="4" width="14.85546875" style="2" customWidth="1"/>
    <col min="5" max="5" width="13.5703125" style="2" customWidth="1"/>
    <col min="6" max="6" width="12.42578125" style="2" customWidth="1"/>
    <col min="7" max="8" width="14.5703125" style="2" customWidth="1"/>
    <col min="9" max="9" width="12.85546875" style="2" customWidth="1"/>
    <col min="10" max="10" width="12.28515625" style="2" customWidth="1"/>
    <col min="11" max="11" width="14.28515625" style="2" customWidth="1"/>
    <col min="12" max="12" width="15.7109375" style="2" customWidth="1"/>
    <col min="13" max="13" width="12.140625" style="2" customWidth="1"/>
    <col min="14" max="14" width="13.42578125" style="2" customWidth="1"/>
    <col min="15" max="15" width="13.140625" style="2" customWidth="1"/>
    <col min="16" max="16" width="13.5703125" style="2" customWidth="1"/>
    <col min="17" max="17" width="12.42578125" style="2" customWidth="1"/>
    <col min="18" max="18" width="14.28515625" style="2" customWidth="1"/>
    <col min="19" max="19" width="1.28515625" style="2" customWidth="1"/>
    <col min="20" max="16384" width="11.42578125" style="2"/>
  </cols>
  <sheetData>
    <row r="1" spans="2:18" x14ac:dyDescent="0.25">
      <c r="B1" s="1"/>
      <c r="C1" s="1"/>
      <c r="D1" s="1"/>
      <c r="E1" s="1"/>
      <c r="F1" s="1"/>
      <c r="G1" s="1"/>
      <c r="H1" s="1"/>
      <c r="I1" s="1"/>
      <c r="J1" s="1"/>
      <c r="K1" s="1"/>
      <c r="L1" s="1"/>
      <c r="M1" s="1"/>
      <c r="N1" s="1"/>
      <c r="O1" s="1"/>
      <c r="P1" s="1"/>
      <c r="Q1" s="1"/>
      <c r="R1" s="1"/>
    </row>
    <row r="2" spans="2:18" ht="25.5" customHeight="1" x14ac:dyDescent="0.25">
      <c r="B2" s="3"/>
      <c r="C2" s="3"/>
      <c r="D2" s="3"/>
      <c r="E2" s="3"/>
      <c r="F2" s="3"/>
      <c r="G2" s="3"/>
      <c r="H2" s="3"/>
      <c r="I2" s="3"/>
      <c r="J2" s="3"/>
      <c r="K2" s="3"/>
      <c r="L2" s="3"/>
      <c r="M2" s="3"/>
      <c r="N2" s="3"/>
      <c r="O2" s="3"/>
      <c r="P2" s="3"/>
      <c r="Q2" s="3"/>
      <c r="R2" s="3"/>
    </row>
    <row r="3" spans="2:18" ht="25.5" customHeight="1" x14ac:dyDescent="0.25">
      <c r="B3" s="4"/>
      <c r="C3" s="4"/>
      <c r="D3" s="4"/>
      <c r="E3" s="4"/>
      <c r="F3" s="4"/>
      <c r="G3" s="4"/>
      <c r="H3" s="4"/>
      <c r="I3" s="4"/>
      <c r="J3" s="4"/>
      <c r="K3" s="4"/>
      <c r="L3" s="4"/>
      <c r="M3" s="4"/>
      <c r="N3" s="4"/>
      <c r="O3" s="4"/>
      <c r="P3" s="4"/>
      <c r="Q3" s="4"/>
      <c r="R3" s="4"/>
    </row>
    <row r="4" spans="2:18" ht="3" customHeight="1" x14ac:dyDescent="0.25">
      <c r="B4" s="5"/>
      <c r="C4" s="6"/>
      <c r="D4" s="6"/>
      <c r="E4" s="6"/>
      <c r="F4" s="6"/>
      <c r="G4" s="6"/>
      <c r="H4" s="6"/>
      <c r="I4" s="6"/>
      <c r="J4" s="6"/>
      <c r="K4" s="6"/>
      <c r="L4" s="6"/>
      <c r="M4" s="6"/>
      <c r="N4" s="6"/>
      <c r="O4" s="6"/>
      <c r="P4" s="6"/>
      <c r="Q4" s="6"/>
      <c r="R4" s="1"/>
    </row>
    <row r="5" spans="2:18" x14ac:dyDescent="0.25">
      <c r="B5" s="7"/>
      <c r="C5" s="7"/>
      <c r="D5" s="7"/>
      <c r="E5" s="7"/>
      <c r="F5" s="7"/>
      <c r="G5" s="7"/>
      <c r="H5" s="7"/>
      <c r="I5" s="7"/>
      <c r="J5" s="7"/>
      <c r="K5" s="7"/>
      <c r="L5" s="7"/>
      <c r="M5" s="7"/>
      <c r="N5" s="7"/>
      <c r="O5" s="7"/>
      <c r="P5" s="7"/>
      <c r="Q5" s="7"/>
      <c r="R5" s="8"/>
    </row>
    <row r="6" spans="2:18" ht="23.25" x14ac:dyDescent="0.25">
      <c r="B6" s="9" t="s">
        <v>0</v>
      </c>
      <c r="C6" s="9"/>
      <c r="D6" s="9"/>
      <c r="E6" s="9"/>
      <c r="F6" s="9"/>
      <c r="G6" s="9"/>
      <c r="H6" s="9"/>
      <c r="I6" s="9"/>
      <c r="J6" s="9"/>
      <c r="K6" s="9"/>
      <c r="L6" s="9"/>
      <c r="M6" s="9"/>
      <c r="N6" s="9"/>
      <c r="O6" s="9"/>
      <c r="P6" s="9"/>
      <c r="Q6" s="9"/>
      <c r="R6" s="9"/>
    </row>
    <row r="7" spans="2:18" ht="6" customHeight="1" x14ac:dyDescent="0.25">
      <c r="B7" s="10"/>
      <c r="C7" s="10"/>
      <c r="D7" s="10"/>
      <c r="E7" s="10"/>
      <c r="F7" s="10"/>
      <c r="G7" s="10"/>
      <c r="H7" s="10"/>
      <c r="I7" s="10"/>
      <c r="J7" s="10"/>
      <c r="K7" s="10"/>
      <c r="L7" s="10"/>
      <c r="M7" s="10"/>
      <c r="N7" s="10"/>
      <c r="O7" s="10"/>
      <c r="P7" s="10"/>
      <c r="Q7" s="10"/>
      <c r="R7" s="10"/>
    </row>
    <row r="8" spans="2:18" ht="20.25" x14ac:dyDescent="0.25">
      <c r="B8" s="11" t="s">
        <v>1</v>
      </c>
      <c r="C8" s="11"/>
      <c r="D8" s="11"/>
      <c r="E8" s="11"/>
      <c r="F8" s="11"/>
      <c r="G8" s="11"/>
      <c r="H8" s="11"/>
      <c r="I8" s="11"/>
      <c r="J8" s="11"/>
      <c r="K8" s="11"/>
      <c r="L8" s="11"/>
      <c r="M8" s="11"/>
      <c r="N8" s="11"/>
      <c r="O8" s="11"/>
      <c r="P8" s="11"/>
      <c r="Q8" s="11"/>
      <c r="R8" s="11"/>
    </row>
    <row r="9" spans="2:18" ht="11.25" customHeight="1" x14ac:dyDescent="0.25">
      <c r="B9" s="12"/>
      <c r="C9" s="13"/>
      <c r="D9" s="13"/>
      <c r="E9" s="13"/>
      <c r="F9" s="13"/>
      <c r="G9" s="13"/>
      <c r="H9" s="13"/>
      <c r="I9" s="13"/>
      <c r="J9" s="7"/>
      <c r="K9" s="7"/>
      <c r="L9" s="13"/>
      <c r="M9" s="13"/>
      <c r="N9" s="13"/>
      <c r="O9" s="13"/>
      <c r="P9" s="13"/>
      <c r="Q9" s="13"/>
      <c r="R9" s="8"/>
    </row>
    <row r="10" spans="2:18" ht="7.5" customHeight="1" x14ac:dyDescent="0.25">
      <c r="B10" s="1"/>
      <c r="C10" s="1"/>
      <c r="D10" s="1"/>
      <c r="E10" s="1"/>
      <c r="F10" s="1"/>
      <c r="G10" s="1"/>
      <c r="H10" s="1"/>
      <c r="I10" s="1"/>
      <c r="J10" s="1"/>
      <c r="K10" s="1"/>
      <c r="L10" s="1"/>
      <c r="M10" s="1"/>
      <c r="N10" s="1"/>
      <c r="O10" s="1"/>
      <c r="P10" s="1"/>
      <c r="Q10" s="1"/>
      <c r="R10" s="1"/>
    </row>
    <row r="11" spans="2:18" s="15" customFormat="1" ht="56.25" customHeight="1" x14ac:dyDescent="0.25">
      <c r="B11" s="14"/>
      <c r="C11" s="14"/>
      <c r="D11" s="14"/>
      <c r="E11" s="14"/>
      <c r="F11" s="14"/>
      <c r="G11" s="14"/>
      <c r="H11" s="14"/>
      <c r="I11" s="14"/>
      <c r="J11" s="14"/>
      <c r="K11" s="14"/>
      <c r="L11" s="14"/>
      <c r="M11" s="14"/>
      <c r="N11" s="14"/>
      <c r="O11" s="14"/>
      <c r="P11" s="14"/>
      <c r="Q11" s="14"/>
      <c r="R11" s="14"/>
    </row>
    <row r="12" spans="2:18" x14ac:dyDescent="0.25">
      <c r="B12" s="1"/>
      <c r="C12" s="1"/>
      <c r="D12" s="1"/>
      <c r="E12" s="1"/>
      <c r="F12" s="1"/>
      <c r="G12" s="1"/>
      <c r="H12" s="1"/>
      <c r="I12" s="1"/>
      <c r="J12" s="1"/>
      <c r="K12" s="1"/>
      <c r="L12" s="1"/>
      <c r="M12" s="1"/>
      <c r="N12" s="1"/>
      <c r="O12" s="1"/>
      <c r="P12" s="1"/>
      <c r="Q12" s="1"/>
      <c r="R12" s="1"/>
    </row>
    <row r="13" spans="2:18" ht="18" x14ac:dyDescent="0.25">
      <c r="B13" s="16"/>
      <c r="C13" s="16"/>
      <c r="D13" s="16"/>
      <c r="E13" s="16"/>
      <c r="F13" s="16"/>
      <c r="G13" s="16"/>
      <c r="H13" s="16"/>
      <c r="I13" s="16"/>
      <c r="J13" s="16"/>
      <c r="K13" s="16"/>
      <c r="L13" s="16"/>
      <c r="M13" s="16"/>
      <c r="N13" s="16"/>
      <c r="O13" s="16"/>
      <c r="P13" s="16"/>
      <c r="Q13" s="16"/>
      <c r="R13" s="16"/>
    </row>
    <row r="14" spans="2:18" ht="14.25" customHeight="1" x14ac:dyDescent="0.25">
      <c r="B14" s="17"/>
      <c r="C14" s="17"/>
      <c r="D14" s="17"/>
      <c r="E14" s="17"/>
      <c r="F14" s="17"/>
      <c r="G14" s="17"/>
      <c r="H14" s="17"/>
      <c r="I14" s="17"/>
      <c r="J14" s="17"/>
      <c r="K14" s="17"/>
      <c r="L14" s="17"/>
      <c r="M14" s="18"/>
      <c r="N14" s="18"/>
      <c r="O14" s="18"/>
      <c r="P14" s="17"/>
      <c r="Q14" s="17"/>
      <c r="R14" s="17"/>
    </row>
    <row r="15" spans="2:18" ht="18" customHeight="1" x14ac:dyDescent="0.25">
      <c r="B15" s="19"/>
      <c r="C15" s="19"/>
      <c r="D15" s="19"/>
      <c r="E15" s="19"/>
      <c r="F15" s="20"/>
      <c r="G15" s="20"/>
      <c r="M15" s="1"/>
      <c r="N15" s="1"/>
      <c r="O15" s="21"/>
      <c r="P15" s="21"/>
      <c r="Q15" s="21"/>
      <c r="R15" s="1"/>
    </row>
    <row r="16" spans="2:18" ht="22.5" customHeight="1" x14ac:dyDescent="0.25">
      <c r="B16" s="22"/>
      <c r="C16" s="1"/>
      <c r="D16" s="1"/>
      <c r="E16" s="1"/>
      <c r="F16" s="17"/>
      <c r="G16" s="17"/>
    </row>
    <row r="17" spans="2:19" ht="32.25" customHeight="1" x14ac:dyDescent="0.25">
      <c r="B17" s="23" t="s">
        <v>2</v>
      </c>
      <c r="C17" s="24" t="s">
        <v>3</v>
      </c>
      <c r="D17" s="25" t="s">
        <v>4</v>
      </c>
      <c r="E17" s="26" t="s">
        <v>5</v>
      </c>
      <c r="F17" s="27"/>
      <c r="G17" s="28"/>
      <c r="M17" s="29" t="s">
        <v>2</v>
      </c>
      <c r="N17" s="30" t="s">
        <v>3</v>
      </c>
      <c r="O17" s="31" t="s">
        <v>6</v>
      </c>
      <c r="P17" s="31" t="s">
        <v>7</v>
      </c>
      <c r="Q17" s="31" t="s">
        <v>8</v>
      </c>
      <c r="R17" s="32" t="s">
        <v>9</v>
      </c>
    </row>
    <row r="18" spans="2:19" ht="31.5" customHeight="1" x14ac:dyDescent="0.25">
      <c r="B18" s="33" t="s">
        <v>10</v>
      </c>
      <c r="C18" s="34">
        <f>SUM(D18:E18)</f>
        <v>13947</v>
      </c>
      <c r="D18" s="35">
        <v>11972</v>
      </c>
      <c r="E18" s="35">
        <v>1975</v>
      </c>
      <c r="F18" s="36"/>
      <c r="G18" s="37"/>
      <c r="M18" s="38" t="s">
        <v>10</v>
      </c>
      <c r="N18" s="34">
        <f>SUM(O18:R18)</f>
        <v>13947</v>
      </c>
      <c r="O18" s="35">
        <v>45</v>
      </c>
      <c r="P18" s="35">
        <v>6800</v>
      </c>
      <c r="Q18" s="35">
        <v>5519</v>
      </c>
      <c r="R18" s="35">
        <v>1583</v>
      </c>
    </row>
    <row r="19" spans="2:19" ht="27.75" customHeight="1" x14ac:dyDescent="0.25">
      <c r="B19" s="33" t="s">
        <v>11</v>
      </c>
      <c r="C19" s="34">
        <f>SUM(D19:E19)</f>
        <v>11847</v>
      </c>
      <c r="D19" s="35">
        <v>10129</v>
      </c>
      <c r="E19" s="35">
        <v>1718</v>
      </c>
      <c r="F19" s="36"/>
      <c r="G19" s="37"/>
      <c r="M19" s="38" t="s">
        <v>11</v>
      </c>
      <c r="N19" s="34">
        <f t="shared" ref="N19:N28" si="0">SUM(O19:R19)</f>
        <v>11847</v>
      </c>
      <c r="O19" s="35">
        <v>37</v>
      </c>
      <c r="P19" s="35">
        <v>5548</v>
      </c>
      <c r="Q19" s="35">
        <v>4790</v>
      </c>
      <c r="R19" s="35">
        <v>1472</v>
      </c>
    </row>
    <row r="20" spans="2:19" ht="27.75" customHeight="1" x14ac:dyDescent="0.25">
      <c r="B20" s="33" t="s">
        <v>12</v>
      </c>
      <c r="C20" s="34">
        <f t="shared" ref="C20:C28" si="1">SUM(D20:E20)</f>
        <v>14917</v>
      </c>
      <c r="D20" s="35">
        <v>12802</v>
      </c>
      <c r="E20" s="35">
        <v>2115</v>
      </c>
      <c r="F20" s="36"/>
      <c r="G20" s="37"/>
      <c r="M20" s="38" t="s">
        <v>12</v>
      </c>
      <c r="N20" s="34">
        <f t="shared" si="0"/>
        <v>14917</v>
      </c>
      <c r="O20" s="35">
        <v>53</v>
      </c>
      <c r="P20" s="35">
        <v>7248</v>
      </c>
      <c r="Q20" s="35">
        <v>5780</v>
      </c>
      <c r="R20" s="35">
        <v>1836</v>
      </c>
    </row>
    <row r="21" spans="2:19" ht="28.5" customHeight="1" x14ac:dyDescent="0.25">
      <c r="B21" s="33" t="s">
        <v>13</v>
      </c>
      <c r="C21" s="34">
        <f t="shared" si="1"/>
        <v>12604</v>
      </c>
      <c r="D21" s="35">
        <v>10767</v>
      </c>
      <c r="E21" s="35">
        <v>1837</v>
      </c>
      <c r="F21" s="36"/>
      <c r="G21" s="37"/>
      <c r="M21" s="38" t="s">
        <v>13</v>
      </c>
      <c r="N21" s="34">
        <f t="shared" si="0"/>
        <v>12604</v>
      </c>
      <c r="O21" s="35">
        <v>54</v>
      </c>
      <c r="P21" s="35">
        <v>6079</v>
      </c>
      <c r="Q21" s="35">
        <v>4823</v>
      </c>
      <c r="R21" s="35">
        <v>1648</v>
      </c>
    </row>
    <row r="22" spans="2:19" ht="28.5" customHeight="1" x14ac:dyDescent="0.25">
      <c r="B22" s="33" t="s">
        <v>14</v>
      </c>
      <c r="C22" s="34">
        <f t="shared" si="1"/>
        <v>13350</v>
      </c>
      <c r="D22" s="35">
        <v>11418</v>
      </c>
      <c r="E22" s="35">
        <v>1932</v>
      </c>
      <c r="F22" s="36"/>
      <c r="G22" s="39"/>
      <c r="M22" s="38" t="s">
        <v>14</v>
      </c>
      <c r="N22" s="34">
        <f t="shared" si="0"/>
        <v>13350</v>
      </c>
      <c r="O22" s="35">
        <v>65</v>
      </c>
      <c r="P22" s="35">
        <v>6240</v>
      </c>
      <c r="Q22" s="35">
        <v>5228</v>
      </c>
      <c r="R22" s="35">
        <v>1817</v>
      </c>
    </row>
    <row r="23" spans="2:19" ht="28.5" customHeight="1" x14ac:dyDescent="0.25">
      <c r="B23" s="33" t="s">
        <v>15</v>
      </c>
      <c r="C23" s="34">
        <f t="shared" si="1"/>
        <v>13634</v>
      </c>
      <c r="D23" s="35">
        <v>11608</v>
      </c>
      <c r="E23" s="35">
        <v>2026</v>
      </c>
      <c r="F23" s="36"/>
      <c r="G23" s="40"/>
      <c r="M23" s="41" t="s">
        <v>15</v>
      </c>
      <c r="N23" s="34">
        <f t="shared" si="0"/>
        <v>13634</v>
      </c>
      <c r="O23" s="42">
        <v>50</v>
      </c>
      <c r="P23" s="42">
        <v>6238</v>
      </c>
      <c r="Q23" s="42">
        <v>5437</v>
      </c>
      <c r="R23" s="42">
        <v>1909</v>
      </c>
    </row>
    <row r="24" spans="2:19" ht="28.5" customHeight="1" x14ac:dyDescent="0.25">
      <c r="B24" s="33" t="s">
        <v>16</v>
      </c>
      <c r="C24" s="34">
        <f t="shared" si="1"/>
        <v>12892</v>
      </c>
      <c r="D24" s="35">
        <v>11104</v>
      </c>
      <c r="E24" s="35">
        <v>1788</v>
      </c>
      <c r="F24" s="36"/>
      <c r="G24" s="40"/>
      <c r="M24" s="38" t="s">
        <v>16</v>
      </c>
      <c r="N24" s="34">
        <f t="shared" si="0"/>
        <v>12892</v>
      </c>
      <c r="O24" s="35">
        <v>46</v>
      </c>
      <c r="P24" s="35">
        <v>5937</v>
      </c>
      <c r="Q24" s="35">
        <v>5120</v>
      </c>
      <c r="R24" s="35">
        <v>1789</v>
      </c>
    </row>
    <row r="25" spans="2:19" ht="28.5" customHeight="1" x14ac:dyDescent="0.25">
      <c r="B25" s="33" t="s">
        <v>17</v>
      </c>
      <c r="C25" s="34">
        <f t="shared" si="1"/>
        <v>14623</v>
      </c>
      <c r="D25" s="35">
        <v>12631</v>
      </c>
      <c r="E25" s="35">
        <v>1992</v>
      </c>
      <c r="F25" s="36"/>
      <c r="G25" s="40"/>
      <c r="M25" s="38" t="s">
        <v>17</v>
      </c>
      <c r="N25" s="34">
        <f t="shared" si="0"/>
        <v>14623</v>
      </c>
      <c r="O25" s="35">
        <v>66</v>
      </c>
      <c r="P25" s="35">
        <v>6747</v>
      </c>
      <c r="Q25" s="35">
        <v>5681</v>
      </c>
      <c r="R25" s="35">
        <v>2129</v>
      </c>
    </row>
    <row r="26" spans="2:19" ht="28.5" customHeight="1" x14ac:dyDescent="0.25">
      <c r="B26" s="33" t="s">
        <v>18</v>
      </c>
      <c r="C26" s="34">
        <f t="shared" si="1"/>
        <v>14810</v>
      </c>
      <c r="D26" s="35">
        <v>12803</v>
      </c>
      <c r="E26" s="35">
        <v>2007</v>
      </c>
      <c r="F26" s="36"/>
      <c r="G26" s="40"/>
      <c r="M26" s="38" t="s">
        <v>18</v>
      </c>
      <c r="N26" s="34">
        <f t="shared" si="0"/>
        <v>14810</v>
      </c>
      <c r="O26" s="35">
        <v>47</v>
      </c>
      <c r="P26" s="35">
        <v>6769</v>
      </c>
      <c r="Q26" s="35">
        <v>5829</v>
      </c>
      <c r="R26" s="35">
        <v>2165</v>
      </c>
    </row>
    <row r="27" spans="2:19" ht="28.5" customHeight="1" x14ac:dyDescent="0.25">
      <c r="B27" s="33" t="s">
        <v>19</v>
      </c>
      <c r="C27" s="34">
        <f t="shared" si="1"/>
        <v>14158</v>
      </c>
      <c r="D27" s="42">
        <v>12180</v>
      </c>
      <c r="E27" s="42">
        <v>1978</v>
      </c>
      <c r="F27" s="36"/>
      <c r="G27" s="40"/>
      <c r="M27" s="38" t="s">
        <v>19</v>
      </c>
      <c r="N27" s="34">
        <f t="shared" si="0"/>
        <v>14158</v>
      </c>
      <c r="O27" s="35">
        <v>71</v>
      </c>
      <c r="P27" s="35">
        <v>6316</v>
      </c>
      <c r="Q27" s="35">
        <v>5645</v>
      </c>
      <c r="R27" s="35">
        <v>2126</v>
      </c>
    </row>
    <row r="28" spans="2:19" ht="28.5" customHeight="1" thickBot="1" x14ac:dyDescent="0.3">
      <c r="B28" s="33" t="s">
        <v>20</v>
      </c>
      <c r="C28" s="34">
        <f t="shared" si="1"/>
        <v>13933</v>
      </c>
      <c r="D28" s="35">
        <v>12059</v>
      </c>
      <c r="E28" s="35">
        <v>1874</v>
      </c>
      <c r="F28" s="36"/>
      <c r="G28" s="40"/>
      <c r="M28" s="38" t="s">
        <v>20</v>
      </c>
      <c r="N28" s="34">
        <f t="shared" si="0"/>
        <v>13933</v>
      </c>
      <c r="O28" s="35">
        <v>64</v>
      </c>
      <c r="P28" s="35">
        <v>6154</v>
      </c>
      <c r="Q28" s="35">
        <v>5646</v>
      </c>
      <c r="R28" s="35">
        <v>2069</v>
      </c>
    </row>
    <row r="29" spans="2:19" ht="28.5" hidden="1" customHeight="1" thickBot="1" x14ac:dyDescent="0.3">
      <c r="B29" s="33" t="s">
        <v>21</v>
      </c>
      <c r="C29" s="34"/>
      <c r="D29" s="35"/>
      <c r="E29" s="35"/>
      <c r="F29" s="36"/>
      <c r="G29" s="40"/>
      <c r="M29" s="38" t="s">
        <v>21</v>
      </c>
      <c r="N29" s="34"/>
      <c r="O29" s="35"/>
      <c r="P29" s="35"/>
      <c r="Q29" s="35"/>
      <c r="R29" s="35"/>
    </row>
    <row r="30" spans="2:19" ht="24.75" customHeight="1" x14ac:dyDescent="0.25">
      <c r="B30" s="43" t="s">
        <v>3</v>
      </c>
      <c r="C30" s="44">
        <f>SUM(C18:C29)</f>
        <v>150715</v>
      </c>
      <c r="D30" s="45">
        <f>SUM(D18:D29)</f>
        <v>129473</v>
      </c>
      <c r="E30" s="45">
        <f>SUM(E18:E29)</f>
        <v>21242</v>
      </c>
      <c r="F30" s="40"/>
      <c r="G30" s="46"/>
      <c r="M30" s="47" t="s">
        <v>3</v>
      </c>
      <c r="N30" s="44">
        <f>SUM(N18:N29)</f>
        <v>150715</v>
      </c>
      <c r="O30" s="44">
        <f>SUM(O18:O29)</f>
        <v>598</v>
      </c>
      <c r="P30" s="44">
        <f>SUM(P18:P29)</f>
        <v>70076</v>
      </c>
      <c r="Q30" s="44">
        <f>SUM(Q18:Q29)</f>
        <v>59498</v>
      </c>
      <c r="R30" s="44">
        <f>SUM(R18:R29)</f>
        <v>20543</v>
      </c>
    </row>
    <row r="31" spans="2:19" ht="22.5" customHeight="1" thickBot="1" x14ac:dyDescent="0.3">
      <c r="B31" s="48" t="s">
        <v>22</v>
      </c>
      <c r="C31" s="49">
        <f>C30/$C30</f>
        <v>1</v>
      </c>
      <c r="D31" s="49">
        <f>D30/$C30</f>
        <v>0.85905848787446504</v>
      </c>
      <c r="E31" s="49">
        <f>E30/$C30</f>
        <v>0.14094151212553496</v>
      </c>
      <c r="F31" s="1"/>
      <c r="M31" s="48" t="s">
        <v>22</v>
      </c>
      <c r="N31" s="50">
        <f>N30/$N30</f>
        <v>1</v>
      </c>
      <c r="O31" s="50">
        <f>O30/$N30</f>
        <v>3.9677537073284017E-3</v>
      </c>
      <c r="P31" s="50">
        <f>P30/$N30</f>
        <v>0.46495703811830275</v>
      </c>
      <c r="Q31" s="50">
        <f>Q30/$N30</f>
        <v>0.39477158876024282</v>
      </c>
      <c r="R31" s="50">
        <f>R30/$N30</f>
        <v>0.136303619414126</v>
      </c>
    </row>
    <row r="32" spans="2:19" x14ac:dyDescent="0.25">
      <c r="B32" s="1"/>
      <c r="C32" s="1"/>
      <c r="D32" s="1"/>
      <c r="E32" s="1"/>
      <c r="F32" s="1"/>
      <c r="G32" s="1"/>
      <c r="S32" s="1"/>
    </row>
    <row r="33" spans="2:18" x14ac:dyDescent="0.25">
      <c r="B33" s="1"/>
      <c r="C33" s="1"/>
      <c r="D33" s="1"/>
      <c r="E33" s="1"/>
      <c r="F33" s="1"/>
      <c r="G33" s="1"/>
      <c r="H33" s="1"/>
      <c r="I33" s="1"/>
      <c r="J33" s="1"/>
      <c r="Q33" s="1"/>
      <c r="R33" s="1"/>
    </row>
    <row r="34" spans="2:18" ht="23.25" customHeight="1" x14ac:dyDescent="0.25">
      <c r="B34" s="51"/>
      <c r="C34" s="51"/>
      <c r="D34" s="51"/>
      <c r="E34" s="51"/>
      <c r="F34" s="51"/>
      <c r="G34" s="51"/>
      <c r="H34" s="51"/>
      <c r="I34" s="51"/>
      <c r="J34" s="51"/>
      <c r="K34" s="51"/>
      <c r="L34" s="1"/>
      <c r="M34" s="1"/>
      <c r="N34" s="52"/>
      <c r="O34" s="52"/>
      <c r="P34" s="52"/>
      <c r="Q34" s="52"/>
      <c r="R34" s="52"/>
    </row>
    <row r="35" spans="2:18" ht="21.75" customHeight="1" x14ac:dyDescent="0.25">
      <c r="B35" s="1"/>
      <c r="C35" s="1"/>
      <c r="D35" s="1"/>
      <c r="E35" s="1"/>
      <c r="F35" s="1"/>
      <c r="G35" s="1"/>
      <c r="H35" s="1"/>
      <c r="I35" s="1"/>
      <c r="J35" s="1"/>
      <c r="K35" s="1"/>
      <c r="L35" s="1"/>
      <c r="M35" s="1"/>
      <c r="N35" s="52"/>
      <c r="O35" s="52"/>
      <c r="P35" s="52"/>
      <c r="Q35" s="52"/>
      <c r="R35" s="52"/>
    </row>
    <row r="36" spans="2:18" ht="32.25" customHeight="1" x14ac:dyDescent="0.25">
      <c r="B36" s="53" t="s">
        <v>23</v>
      </c>
      <c r="C36" s="54" t="s">
        <v>3</v>
      </c>
      <c r="D36" s="53" t="s">
        <v>24</v>
      </c>
      <c r="E36" s="55" t="s">
        <v>25</v>
      </c>
      <c r="F36" s="55" t="s">
        <v>26</v>
      </c>
      <c r="G36" s="56" t="s">
        <v>27</v>
      </c>
      <c r="H36" s="55" t="s">
        <v>28</v>
      </c>
      <c r="I36" s="55" t="s">
        <v>29</v>
      </c>
      <c r="J36" s="55" t="s">
        <v>30</v>
      </c>
      <c r="K36" s="32" t="s">
        <v>31</v>
      </c>
      <c r="L36" s="1"/>
      <c r="M36" s="1"/>
      <c r="N36" s="57" t="s">
        <v>32</v>
      </c>
      <c r="O36" s="58">
        <f>+D49+E49</f>
        <v>24868</v>
      </c>
      <c r="P36" s="59">
        <f>O36/O$40</f>
        <v>0.16500016587599112</v>
      </c>
      <c r="Q36" s="52"/>
      <c r="R36" s="52"/>
    </row>
    <row r="37" spans="2:18" ht="24" customHeight="1" x14ac:dyDescent="0.25">
      <c r="B37" s="38" t="s">
        <v>10</v>
      </c>
      <c r="C37" s="34">
        <f>SUM(D37:K37)</f>
        <v>13947</v>
      </c>
      <c r="D37" s="35">
        <v>705</v>
      </c>
      <c r="E37" s="35">
        <v>1519</v>
      </c>
      <c r="F37" s="35">
        <v>1927</v>
      </c>
      <c r="G37" s="60">
        <v>1976</v>
      </c>
      <c r="H37" s="35">
        <v>2896</v>
      </c>
      <c r="I37" s="35">
        <v>2338</v>
      </c>
      <c r="J37" s="35">
        <v>1535</v>
      </c>
      <c r="K37" s="35">
        <v>1051</v>
      </c>
      <c r="L37" s="1"/>
      <c r="M37" s="1"/>
      <c r="N37" s="57" t="s">
        <v>33</v>
      </c>
      <c r="O37" s="58">
        <f>+F49</f>
        <v>22913</v>
      </c>
      <c r="P37" s="59">
        <f>O37/O$40</f>
        <v>0.15202866337126364</v>
      </c>
      <c r="Q37" s="52"/>
      <c r="R37" s="52"/>
    </row>
    <row r="38" spans="2:18" ht="24" customHeight="1" x14ac:dyDescent="0.25">
      <c r="B38" s="38" t="s">
        <v>11</v>
      </c>
      <c r="C38" s="34">
        <f t="shared" ref="C38:C47" si="2">SUM(D38:K38)</f>
        <v>11847</v>
      </c>
      <c r="D38" s="35">
        <v>618</v>
      </c>
      <c r="E38" s="35">
        <v>1367</v>
      </c>
      <c r="F38" s="35">
        <v>1734</v>
      </c>
      <c r="G38" s="35">
        <v>1693</v>
      </c>
      <c r="H38" s="35">
        <v>2446</v>
      </c>
      <c r="I38" s="35">
        <v>1913</v>
      </c>
      <c r="J38" s="35">
        <v>1201</v>
      </c>
      <c r="K38" s="35">
        <v>875</v>
      </c>
      <c r="L38" s="1"/>
      <c r="M38" s="1"/>
      <c r="N38" s="57" t="s">
        <v>34</v>
      </c>
      <c r="O38" s="58">
        <f>+G49+H49+I49+J49</f>
        <v>92696</v>
      </c>
      <c r="P38" s="59">
        <f>O38/O$40</f>
        <v>0.61504163487376839</v>
      </c>
      <c r="Q38" s="52"/>
      <c r="R38" s="52"/>
    </row>
    <row r="39" spans="2:18" ht="24" customHeight="1" x14ac:dyDescent="0.25">
      <c r="B39" s="38" t="s">
        <v>12</v>
      </c>
      <c r="C39" s="34">
        <f t="shared" si="2"/>
        <v>14917</v>
      </c>
      <c r="D39" s="35">
        <v>768</v>
      </c>
      <c r="E39" s="35">
        <v>1650</v>
      </c>
      <c r="F39" s="35">
        <v>2021</v>
      </c>
      <c r="G39" s="35">
        <v>2258</v>
      </c>
      <c r="H39" s="35">
        <v>3148</v>
      </c>
      <c r="I39" s="35">
        <v>2312</v>
      </c>
      <c r="J39" s="35">
        <v>1689</v>
      </c>
      <c r="K39" s="35">
        <v>1071</v>
      </c>
      <c r="L39" s="1"/>
      <c r="M39" s="1"/>
      <c r="N39" s="57" t="s">
        <v>35</v>
      </c>
      <c r="O39" s="58">
        <f>+K49</f>
        <v>10238</v>
      </c>
      <c r="P39" s="59">
        <f>O39/O$40</f>
        <v>6.7929535878976877E-2</v>
      </c>
      <c r="Q39" s="52"/>
      <c r="R39" s="52"/>
    </row>
    <row r="40" spans="2:18" ht="24" customHeight="1" x14ac:dyDescent="0.25">
      <c r="B40" s="38" t="s">
        <v>13</v>
      </c>
      <c r="C40" s="34">
        <f t="shared" si="2"/>
        <v>12604</v>
      </c>
      <c r="D40" s="35">
        <v>639</v>
      </c>
      <c r="E40" s="35">
        <v>1433</v>
      </c>
      <c r="F40" s="35">
        <v>1881</v>
      </c>
      <c r="G40" s="35">
        <v>1787</v>
      </c>
      <c r="H40" s="35">
        <v>2672</v>
      </c>
      <c r="I40" s="35">
        <v>2026</v>
      </c>
      <c r="J40" s="35">
        <v>1372</v>
      </c>
      <c r="K40" s="35">
        <v>794</v>
      </c>
      <c r="L40" s="1"/>
      <c r="M40" s="1"/>
      <c r="N40" s="61" t="s">
        <v>3</v>
      </c>
      <c r="O40" s="58">
        <f>SUM(O36:O39)</f>
        <v>150715</v>
      </c>
      <c r="P40" s="62">
        <f>SUM(P36:P39)</f>
        <v>1</v>
      </c>
      <c r="Q40" s="52"/>
      <c r="R40" s="52"/>
    </row>
    <row r="41" spans="2:18" ht="24" customHeight="1" x14ac:dyDescent="0.25">
      <c r="B41" s="38" t="s">
        <v>14</v>
      </c>
      <c r="C41" s="34">
        <f t="shared" si="2"/>
        <v>13350</v>
      </c>
      <c r="D41" s="35">
        <v>748</v>
      </c>
      <c r="E41" s="35">
        <v>1536</v>
      </c>
      <c r="F41" s="35">
        <v>2004</v>
      </c>
      <c r="G41" s="35">
        <v>2010</v>
      </c>
      <c r="H41" s="35">
        <v>2759</v>
      </c>
      <c r="I41" s="35">
        <v>2120</v>
      </c>
      <c r="J41" s="35">
        <v>1371</v>
      </c>
      <c r="K41" s="35">
        <v>802</v>
      </c>
      <c r="L41" s="1"/>
      <c r="M41" s="1"/>
      <c r="Q41" s="52"/>
      <c r="R41" s="52"/>
    </row>
    <row r="42" spans="2:18" ht="24" customHeight="1" x14ac:dyDescent="0.25">
      <c r="B42" s="38" t="s">
        <v>15</v>
      </c>
      <c r="C42" s="34">
        <f t="shared" si="2"/>
        <v>13634</v>
      </c>
      <c r="D42" s="35">
        <v>747</v>
      </c>
      <c r="E42" s="35">
        <v>1600</v>
      </c>
      <c r="F42" s="35">
        <v>2219</v>
      </c>
      <c r="G42" s="35">
        <v>1980</v>
      </c>
      <c r="H42" s="35">
        <v>2795</v>
      </c>
      <c r="I42" s="35">
        <v>2149</v>
      </c>
      <c r="J42" s="35">
        <v>1305</v>
      </c>
      <c r="K42" s="35">
        <v>839</v>
      </c>
      <c r="L42" s="1"/>
      <c r="M42" s="1"/>
      <c r="Q42" s="1"/>
      <c r="R42" s="1"/>
    </row>
    <row r="43" spans="2:18" ht="24" customHeight="1" x14ac:dyDescent="0.25">
      <c r="B43" s="41" t="s">
        <v>16</v>
      </c>
      <c r="C43" s="34">
        <f t="shared" si="2"/>
        <v>12892</v>
      </c>
      <c r="D43" s="42">
        <v>646</v>
      </c>
      <c r="E43" s="42">
        <v>1483</v>
      </c>
      <c r="F43" s="42">
        <v>1958</v>
      </c>
      <c r="G43" s="42">
        <v>1870</v>
      </c>
      <c r="H43" s="42">
        <v>2676</v>
      </c>
      <c r="I43" s="42">
        <v>2102</v>
      </c>
      <c r="J43" s="42">
        <v>1305</v>
      </c>
      <c r="K43" s="42">
        <v>852</v>
      </c>
      <c r="L43" s="1"/>
      <c r="M43" s="1"/>
      <c r="N43" s="1"/>
      <c r="P43" s="1"/>
      <c r="Q43" s="1"/>
      <c r="R43" s="1"/>
    </row>
    <row r="44" spans="2:18" ht="24" customHeight="1" x14ac:dyDescent="0.25">
      <c r="B44" s="38" t="s">
        <v>17</v>
      </c>
      <c r="C44" s="34">
        <f t="shared" si="2"/>
        <v>14623</v>
      </c>
      <c r="D44" s="35">
        <v>721</v>
      </c>
      <c r="E44" s="35">
        <v>1643</v>
      </c>
      <c r="F44" s="35">
        <v>2255</v>
      </c>
      <c r="G44" s="35">
        <v>2129</v>
      </c>
      <c r="H44" s="35">
        <v>2984</v>
      </c>
      <c r="I44" s="35">
        <v>2328</v>
      </c>
      <c r="J44" s="35">
        <v>1493</v>
      </c>
      <c r="K44" s="35">
        <v>1070</v>
      </c>
      <c r="L44" s="1"/>
      <c r="M44" s="1"/>
      <c r="N44" s="1"/>
      <c r="P44" s="1"/>
      <c r="Q44" s="1"/>
      <c r="R44" s="1"/>
    </row>
    <row r="45" spans="2:18" ht="24" customHeight="1" x14ac:dyDescent="0.25">
      <c r="B45" s="38" t="s">
        <v>18</v>
      </c>
      <c r="C45" s="34">
        <f t="shared" si="2"/>
        <v>14810</v>
      </c>
      <c r="D45" s="35">
        <v>734</v>
      </c>
      <c r="E45" s="35">
        <v>1742</v>
      </c>
      <c r="F45" s="35">
        <v>2361</v>
      </c>
      <c r="G45" s="35">
        <v>2052</v>
      </c>
      <c r="H45" s="35">
        <v>3007</v>
      </c>
      <c r="I45" s="35">
        <v>2351</v>
      </c>
      <c r="J45" s="35">
        <v>1549</v>
      </c>
      <c r="K45" s="35">
        <v>1014</v>
      </c>
      <c r="L45" s="1"/>
      <c r="M45" s="1"/>
      <c r="N45" s="1"/>
      <c r="P45" s="1"/>
      <c r="Q45" s="1"/>
      <c r="R45" s="1"/>
    </row>
    <row r="46" spans="2:18" ht="24" customHeight="1" x14ac:dyDescent="0.25">
      <c r="B46" s="38" t="s">
        <v>19</v>
      </c>
      <c r="C46" s="34">
        <f t="shared" si="2"/>
        <v>14158</v>
      </c>
      <c r="D46" s="35">
        <v>741</v>
      </c>
      <c r="E46" s="35">
        <v>1550</v>
      </c>
      <c r="F46" s="35">
        <v>2354</v>
      </c>
      <c r="G46" s="35">
        <v>2028</v>
      </c>
      <c r="H46" s="35">
        <v>2850</v>
      </c>
      <c r="I46" s="35">
        <v>2329</v>
      </c>
      <c r="J46" s="35">
        <v>1402</v>
      </c>
      <c r="K46" s="35">
        <v>904</v>
      </c>
      <c r="L46" s="1"/>
      <c r="M46" s="1"/>
      <c r="N46" s="1"/>
      <c r="O46" s="1"/>
      <c r="P46" s="1"/>
      <c r="Q46" s="1"/>
      <c r="R46" s="1"/>
    </row>
    <row r="47" spans="2:18" ht="24" customHeight="1" thickBot="1" x14ac:dyDescent="0.3">
      <c r="B47" s="38" t="s">
        <v>20</v>
      </c>
      <c r="C47" s="34">
        <f t="shared" si="2"/>
        <v>13933</v>
      </c>
      <c r="D47" s="35">
        <v>758</v>
      </c>
      <c r="E47" s="35">
        <v>1520</v>
      </c>
      <c r="F47" s="35">
        <v>2199</v>
      </c>
      <c r="G47" s="35">
        <v>1913</v>
      </c>
      <c r="H47" s="35">
        <v>2863</v>
      </c>
      <c r="I47" s="35">
        <v>2276</v>
      </c>
      <c r="J47" s="35">
        <v>1438</v>
      </c>
      <c r="K47" s="35">
        <v>966</v>
      </c>
      <c r="L47" s="1"/>
      <c r="M47" s="1"/>
      <c r="N47" s="1"/>
      <c r="O47" s="1"/>
      <c r="P47" s="1"/>
      <c r="Q47" s="1"/>
      <c r="R47" s="1"/>
    </row>
    <row r="48" spans="2:18" ht="24" hidden="1" customHeight="1" thickBot="1" x14ac:dyDescent="0.3">
      <c r="B48" s="38" t="s">
        <v>21</v>
      </c>
      <c r="C48" s="34"/>
      <c r="D48" s="35"/>
      <c r="E48" s="35"/>
      <c r="F48" s="35"/>
      <c r="G48" s="35"/>
      <c r="H48" s="35"/>
      <c r="I48" s="35"/>
      <c r="J48" s="35"/>
      <c r="K48" s="35"/>
      <c r="L48" s="1"/>
      <c r="M48" s="1"/>
      <c r="N48" s="1"/>
      <c r="O48" s="1"/>
      <c r="P48" s="1"/>
      <c r="Q48" s="1"/>
      <c r="R48" s="1"/>
    </row>
    <row r="49" spans="2:18" ht="24.75" customHeight="1" x14ac:dyDescent="0.25">
      <c r="B49" s="47" t="s">
        <v>3</v>
      </c>
      <c r="C49" s="44">
        <f t="shared" ref="C49:K49" si="3">SUM(C37:C48)</f>
        <v>150715</v>
      </c>
      <c r="D49" s="44">
        <f t="shared" si="3"/>
        <v>7825</v>
      </c>
      <c r="E49" s="44">
        <f t="shared" si="3"/>
        <v>17043</v>
      </c>
      <c r="F49" s="44">
        <f t="shared" si="3"/>
        <v>22913</v>
      </c>
      <c r="G49" s="44">
        <f t="shared" si="3"/>
        <v>21696</v>
      </c>
      <c r="H49" s="44">
        <f t="shared" si="3"/>
        <v>31096</v>
      </c>
      <c r="I49" s="44">
        <f t="shared" si="3"/>
        <v>24244</v>
      </c>
      <c r="J49" s="44">
        <f t="shared" si="3"/>
        <v>15660</v>
      </c>
      <c r="K49" s="44">
        <f t="shared" si="3"/>
        <v>10238</v>
      </c>
      <c r="L49" s="1"/>
      <c r="M49" s="1"/>
      <c r="N49" s="1"/>
      <c r="O49" s="1"/>
      <c r="P49" s="1"/>
      <c r="Q49" s="1"/>
      <c r="R49" s="1"/>
    </row>
    <row r="50" spans="2:18" ht="24.75" customHeight="1" thickBot="1" x14ac:dyDescent="0.3">
      <c r="B50" s="48" t="s">
        <v>22</v>
      </c>
      <c r="C50" s="50">
        <f t="shared" ref="C50:K50" si="4">C49/$C30</f>
        <v>1</v>
      </c>
      <c r="D50" s="50">
        <f t="shared" si="4"/>
        <v>5.1919185217131673E-2</v>
      </c>
      <c r="E50" s="50">
        <f t="shared" si="4"/>
        <v>0.11308098065885944</v>
      </c>
      <c r="F50" s="50">
        <f t="shared" si="4"/>
        <v>0.15202866337126364</v>
      </c>
      <c r="G50" s="50">
        <f t="shared" si="4"/>
        <v>0.14395382012407523</v>
      </c>
      <c r="H50" s="50">
        <f t="shared" si="4"/>
        <v>0.20632319278107686</v>
      </c>
      <c r="I50" s="50">
        <f t="shared" si="4"/>
        <v>0.16085990113790929</v>
      </c>
      <c r="J50" s="50">
        <f t="shared" si="4"/>
        <v>0.10390472083070697</v>
      </c>
      <c r="K50" s="50">
        <f t="shared" si="4"/>
        <v>6.7929535878976877E-2</v>
      </c>
      <c r="L50" s="1"/>
      <c r="M50" s="1"/>
      <c r="N50" s="1"/>
      <c r="O50" s="1"/>
      <c r="P50" s="1"/>
      <c r="Q50" s="1"/>
      <c r="R50" s="1"/>
    </row>
    <row r="51" spans="2:18" ht="21.75" customHeight="1" x14ac:dyDescent="0.25">
      <c r="B51" s="1"/>
      <c r="C51" s="1"/>
      <c r="D51" s="1"/>
      <c r="E51" s="1"/>
      <c r="F51" s="1"/>
      <c r="G51" s="1"/>
      <c r="H51" s="1"/>
      <c r="I51" s="1"/>
      <c r="J51" s="1"/>
      <c r="K51" s="1"/>
      <c r="L51" s="1"/>
      <c r="M51" s="1"/>
      <c r="N51" s="1"/>
      <c r="O51" s="1"/>
      <c r="P51" s="1"/>
      <c r="Q51" s="1"/>
      <c r="R51" s="1"/>
    </row>
    <row r="52" spans="2:18" x14ac:dyDescent="0.25">
      <c r="B52" s="1"/>
      <c r="C52" s="1"/>
      <c r="D52" s="1"/>
      <c r="E52" s="1"/>
      <c r="F52" s="1"/>
      <c r="G52" s="1"/>
      <c r="H52" s="1"/>
      <c r="I52" s="1"/>
      <c r="J52" s="1"/>
      <c r="K52" s="1"/>
      <c r="L52" s="1"/>
      <c r="M52" s="1"/>
      <c r="N52" s="1"/>
      <c r="O52" s="1"/>
      <c r="P52" s="1"/>
      <c r="Q52" s="1"/>
      <c r="R52" s="1"/>
    </row>
    <row r="53" spans="2:18" ht="15.75" x14ac:dyDescent="0.25">
      <c r="B53" s="19"/>
      <c r="C53" s="63"/>
      <c r="D53" s="63"/>
      <c r="E53" s="63"/>
      <c r="F53" s="63"/>
      <c r="G53" s="63"/>
      <c r="H53" s="19"/>
      <c r="I53" s="64"/>
      <c r="J53" s="20"/>
      <c r="K53" s="64"/>
      <c r="L53" s="64"/>
      <c r="M53" s="64"/>
      <c r="N53" s="64"/>
      <c r="O53" s="64"/>
      <c r="P53" s="63"/>
      <c r="Q53" s="63"/>
      <c r="R53" s="63"/>
    </row>
    <row r="54" spans="2:18" ht="15.75" x14ac:dyDescent="0.25">
      <c r="B54" s="65"/>
      <c r="C54" s="65"/>
      <c r="D54" s="65"/>
      <c r="E54" s="65"/>
      <c r="F54" s="65"/>
      <c r="G54" s="65"/>
      <c r="H54" s="65"/>
      <c r="I54" s="66"/>
      <c r="J54" s="66"/>
      <c r="K54" s="66"/>
      <c r="L54" s="66"/>
      <c r="M54" s="66"/>
      <c r="N54" s="66"/>
      <c r="O54" s="66"/>
      <c r="P54" s="65"/>
      <c r="Q54" s="65"/>
      <c r="R54" s="1"/>
    </row>
    <row r="55" spans="2:18" ht="41.25" customHeight="1" x14ac:dyDescent="0.25">
      <c r="B55" s="23" t="s">
        <v>2</v>
      </c>
      <c r="C55" s="24" t="s">
        <v>3</v>
      </c>
      <c r="D55" s="25" t="s">
        <v>36</v>
      </c>
      <c r="E55" s="25" t="s">
        <v>37</v>
      </c>
      <c r="F55" s="25" t="s">
        <v>38</v>
      </c>
      <c r="G55" s="25" t="s">
        <v>39</v>
      </c>
      <c r="H55" s="26" t="s">
        <v>40</v>
      </c>
      <c r="I55" s="67"/>
      <c r="J55" s="68"/>
      <c r="K55" s="68"/>
      <c r="L55" s="68"/>
      <c r="M55" s="69"/>
      <c r="N55" s="69"/>
      <c r="O55" s="17"/>
      <c r="P55" s="1"/>
      <c r="Q55" s="1"/>
      <c r="R55" s="1"/>
    </row>
    <row r="56" spans="2:18" ht="24.75" customHeight="1" x14ac:dyDescent="0.25">
      <c r="B56" s="38" t="s">
        <v>10</v>
      </c>
      <c r="C56" s="34">
        <f>SUM(D56:H56)</f>
        <v>13947</v>
      </c>
      <c r="D56" s="35">
        <v>10392</v>
      </c>
      <c r="E56" s="35">
        <v>1577</v>
      </c>
      <c r="F56" s="35">
        <v>1431</v>
      </c>
      <c r="G56" s="35">
        <v>506</v>
      </c>
      <c r="H56" s="35">
        <v>41</v>
      </c>
      <c r="I56" s="70"/>
      <c r="J56" s="71"/>
      <c r="K56" s="71"/>
      <c r="L56" s="39"/>
      <c r="M56" s="72"/>
      <c r="N56" s="73"/>
      <c r="O56" s="40"/>
      <c r="P56" s="74"/>
      <c r="Q56" s="74"/>
      <c r="R56" s="74"/>
    </row>
    <row r="57" spans="2:18" ht="24" customHeight="1" x14ac:dyDescent="0.25">
      <c r="B57" s="38" t="s">
        <v>11</v>
      </c>
      <c r="C57" s="34">
        <f t="shared" ref="C57:C66" si="5">SUM(D57:H57)</f>
        <v>11847</v>
      </c>
      <c r="D57" s="35">
        <v>8846</v>
      </c>
      <c r="E57" s="35">
        <v>1375</v>
      </c>
      <c r="F57" s="35">
        <v>1174</v>
      </c>
      <c r="G57" s="35">
        <v>427</v>
      </c>
      <c r="H57" s="35">
        <v>25</v>
      </c>
      <c r="I57" s="40"/>
      <c r="J57" s="71"/>
      <c r="K57" s="71"/>
      <c r="L57" s="71"/>
      <c r="M57" s="72"/>
      <c r="N57" s="73"/>
      <c r="O57" s="40"/>
      <c r="P57" s="74"/>
      <c r="Q57" s="74"/>
      <c r="R57" s="74"/>
    </row>
    <row r="58" spans="2:18" ht="24" customHeight="1" x14ac:dyDescent="0.25">
      <c r="B58" s="38" t="s">
        <v>12</v>
      </c>
      <c r="C58" s="34">
        <f t="shared" si="5"/>
        <v>14917</v>
      </c>
      <c r="D58" s="35">
        <v>10940</v>
      </c>
      <c r="E58" s="35">
        <v>1706</v>
      </c>
      <c r="F58" s="35">
        <v>1549</v>
      </c>
      <c r="G58" s="35">
        <v>667</v>
      </c>
      <c r="H58" s="35">
        <v>55</v>
      </c>
      <c r="I58" s="40"/>
      <c r="J58" s="75"/>
      <c r="K58" s="75"/>
      <c r="L58" s="75"/>
      <c r="M58" s="72"/>
      <c r="N58" s="76"/>
      <c r="O58" s="40"/>
      <c r="P58" s="74"/>
      <c r="Q58" s="74"/>
      <c r="R58" s="74"/>
    </row>
    <row r="59" spans="2:18" ht="24" customHeight="1" x14ac:dyDescent="0.25">
      <c r="B59" s="38" t="s">
        <v>13</v>
      </c>
      <c r="C59" s="34">
        <f t="shared" si="5"/>
        <v>12604</v>
      </c>
      <c r="D59" s="35">
        <v>9301</v>
      </c>
      <c r="E59" s="35">
        <v>1430</v>
      </c>
      <c r="F59" s="35">
        <v>1323</v>
      </c>
      <c r="G59" s="35">
        <v>505</v>
      </c>
      <c r="H59" s="35">
        <v>45</v>
      </c>
      <c r="I59" s="40"/>
      <c r="J59" s="74"/>
      <c r="K59" s="74"/>
      <c r="M59" s="74"/>
      <c r="N59" s="74"/>
      <c r="O59" s="74"/>
      <c r="P59" s="74"/>
      <c r="Q59" s="74"/>
      <c r="R59" s="74"/>
    </row>
    <row r="60" spans="2:18" ht="23.25" customHeight="1" x14ac:dyDescent="0.25">
      <c r="B60" s="38" t="s">
        <v>14</v>
      </c>
      <c r="C60" s="34">
        <f t="shared" si="5"/>
        <v>13350</v>
      </c>
      <c r="D60" s="35">
        <v>9798</v>
      </c>
      <c r="E60" s="35">
        <v>1534</v>
      </c>
      <c r="F60" s="35">
        <v>1409</v>
      </c>
      <c r="G60" s="35">
        <v>551</v>
      </c>
      <c r="H60" s="35">
        <v>58</v>
      </c>
      <c r="I60" s="40"/>
      <c r="J60" s="74"/>
      <c r="M60" s="74"/>
      <c r="N60" s="74"/>
      <c r="O60" s="77"/>
      <c r="P60" s="36"/>
      <c r="Q60" s="74"/>
      <c r="R60" s="74"/>
    </row>
    <row r="61" spans="2:18" ht="23.25" customHeight="1" x14ac:dyDescent="0.25">
      <c r="B61" s="38" t="s">
        <v>15</v>
      </c>
      <c r="C61" s="34">
        <f t="shared" si="5"/>
        <v>13634</v>
      </c>
      <c r="D61" s="35">
        <v>9973</v>
      </c>
      <c r="E61" s="35">
        <v>1556</v>
      </c>
      <c r="F61" s="35">
        <v>1436</v>
      </c>
      <c r="G61" s="35">
        <v>619</v>
      </c>
      <c r="H61" s="35">
        <v>50</v>
      </c>
      <c r="I61" s="40"/>
      <c r="J61" s="74"/>
      <c r="K61" s="74"/>
      <c r="M61" s="74"/>
      <c r="N61" s="74"/>
      <c r="O61" s="77"/>
      <c r="P61" s="36"/>
      <c r="Q61" s="74"/>
      <c r="R61" s="74"/>
    </row>
    <row r="62" spans="2:18" ht="23.25" customHeight="1" x14ac:dyDescent="0.25">
      <c r="B62" s="38" t="s">
        <v>16</v>
      </c>
      <c r="C62" s="34">
        <f t="shared" si="5"/>
        <v>12892</v>
      </c>
      <c r="D62" s="35">
        <v>9385</v>
      </c>
      <c r="E62" s="35">
        <v>1405</v>
      </c>
      <c r="F62" s="35">
        <v>1408</v>
      </c>
      <c r="G62" s="35">
        <v>657</v>
      </c>
      <c r="H62" s="35">
        <v>37</v>
      </c>
      <c r="I62" s="40"/>
      <c r="J62" s="74"/>
      <c r="N62" s="74"/>
      <c r="O62" s="77"/>
      <c r="P62" s="36"/>
      <c r="Q62" s="74"/>
      <c r="R62" s="74"/>
    </row>
    <row r="63" spans="2:18" ht="23.25" customHeight="1" x14ac:dyDescent="0.25">
      <c r="B63" s="38" t="s">
        <v>17</v>
      </c>
      <c r="C63" s="34">
        <f t="shared" si="5"/>
        <v>14623</v>
      </c>
      <c r="D63" s="42">
        <v>10664</v>
      </c>
      <c r="E63" s="42">
        <v>1666</v>
      </c>
      <c r="F63" s="42">
        <v>1527</v>
      </c>
      <c r="G63" s="42">
        <v>712</v>
      </c>
      <c r="H63" s="42">
        <v>54</v>
      </c>
      <c r="I63" s="40"/>
      <c r="J63" s="74"/>
      <c r="N63" s="74"/>
      <c r="O63" s="77"/>
      <c r="P63" s="36"/>
      <c r="Q63" s="74"/>
      <c r="R63" s="74"/>
    </row>
    <row r="64" spans="2:18" ht="23.25" customHeight="1" x14ac:dyDescent="0.25">
      <c r="B64" s="38" t="s">
        <v>18</v>
      </c>
      <c r="C64" s="34">
        <f t="shared" si="5"/>
        <v>14810</v>
      </c>
      <c r="D64" s="35">
        <v>10684</v>
      </c>
      <c r="E64" s="35">
        <v>1670</v>
      </c>
      <c r="F64" s="35">
        <v>1554</v>
      </c>
      <c r="G64" s="35">
        <v>868</v>
      </c>
      <c r="H64" s="35">
        <v>34</v>
      </c>
      <c r="I64" s="40"/>
      <c r="J64" s="74"/>
      <c r="N64" s="74"/>
      <c r="O64" s="77"/>
      <c r="P64" s="36"/>
      <c r="Q64" s="74"/>
      <c r="R64" s="74"/>
    </row>
    <row r="65" spans="2:18" ht="23.25" customHeight="1" x14ac:dyDescent="0.25">
      <c r="B65" s="38" t="s">
        <v>19</v>
      </c>
      <c r="C65" s="34">
        <f t="shared" si="5"/>
        <v>14158</v>
      </c>
      <c r="D65" s="35">
        <v>10296</v>
      </c>
      <c r="E65" s="35">
        <v>1507</v>
      </c>
      <c r="F65" s="35">
        <v>1486</v>
      </c>
      <c r="G65" s="35">
        <v>805</v>
      </c>
      <c r="H65" s="35">
        <v>64</v>
      </c>
      <c r="I65" s="40"/>
      <c r="J65" s="74"/>
      <c r="N65" s="74"/>
      <c r="O65" s="77"/>
      <c r="P65" s="36"/>
      <c r="Q65" s="74"/>
      <c r="R65" s="74"/>
    </row>
    <row r="66" spans="2:18" ht="23.25" customHeight="1" thickBot="1" x14ac:dyDescent="0.3">
      <c r="B66" s="38" t="s">
        <v>20</v>
      </c>
      <c r="C66" s="34">
        <f t="shared" si="5"/>
        <v>13933</v>
      </c>
      <c r="D66" s="35">
        <v>10080</v>
      </c>
      <c r="E66" s="35">
        <v>1552</v>
      </c>
      <c r="F66" s="35">
        <v>1458</v>
      </c>
      <c r="G66" s="35">
        <v>772</v>
      </c>
      <c r="H66" s="35">
        <v>71</v>
      </c>
      <c r="I66" s="40"/>
      <c r="J66" s="74"/>
      <c r="N66" s="74"/>
      <c r="O66" s="77"/>
      <c r="P66" s="36"/>
      <c r="Q66" s="74"/>
      <c r="R66" s="74"/>
    </row>
    <row r="67" spans="2:18" ht="23.25" hidden="1" customHeight="1" thickBot="1" x14ac:dyDescent="0.3">
      <c r="B67" s="38" t="s">
        <v>21</v>
      </c>
      <c r="C67" s="35"/>
      <c r="D67" s="35"/>
      <c r="E67" s="35"/>
      <c r="F67" s="35"/>
      <c r="G67" s="35"/>
      <c r="H67" s="35"/>
      <c r="I67" s="40"/>
      <c r="J67" s="74"/>
      <c r="N67" s="74"/>
      <c r="O67" s="77"/>
      <c r="P67" s="36"/>
      <c r="Q67" s="74"/>
      <c r="R67" s="74"/>
    </row>
    <row r="68" spans="2:18" ht="25.5" customHeight="1" x14ac:dyDescent="0.25">
      <c r="B68" s="43" t="s">
        <v>3</v>
      </c>
      <c r="C68" s="44">
        <f t="shared" ref="C68:H68" si="6">SUM(C56:C67)</f>
        <v>150715</v>
      </c>
      <c r="D68" s="78">
        <f t="shared" si="6"/>
        <v>110359</v>
      </c>
      <c r="E68" s="78">
        <f t="shared" si="6"/>
        <v>16978</v>
      </c>
      <c r="F68" s="78">
        <f t="shared" si="6"/>
        <v>15755</v>
      </c>
      <c r="G68" s="78">
        <f t="shared" si="6"/>
        <v>7089</v>
      </c>
      <c r="H68" s="78">
        <f t="shared" si="6"/>
        <v>534</v>
      </c>
      <c r="I68" s="70"/>
      <c r="O68" s="79"/>
      <c r="P68" s="79"/>
      <c r="Q68" s="74"/>
      <c r="R68" s="74"/>
    </row>
    <row r="69" spans="2:18" ht="25.5" customHeight="1" thickBot="1" x14ac:dyDescent="0.3">
      <c r="B69" s="80" t="s">
        <v>22</v>
      </c>
      <c r="C69" s="81">
        <f t="shared" ref="C69:H69" si="7">C68/$C68</f>
        <v>1</v>
      </c>
      <c r="D69" s="81">
        <f t="shared" si="7"/>
        <v>0.73223634011213212</v>
      </c>
      <c r="E69" s="81">
        <f t="shared" si="7"/>
        <v>0.11264970308197592</v>
      </c>
      <c r="F69" s="81">
        <f t="shared" si="7"/>
        <v>0.10453504959692134</v>
      </c>
      <c r="G69" s="81">
        <f t="shared" si="7"/>
        <v>4.7035796038881333E-2</v>
      </c>
      <c r="H69" s="81">
        <f t="shared" si="7"/>
        <v>3.5431111700892411E-3</v>
      </c>
      <c r="I69" s="70"/>
      <c r="O69" s="1"/>
      <c r="P69" s="1"/>
      <c r="Q69" s="79"/>
      <c r="R69" s="1"/>
    </row>
    <row r="70" spans="2:18" ht="21.75" customHeight="1" x14ac:dyDescent="0.25">
      <c r="B70" s="19"/>
      <c r="C70" s="19"/>
      <c r="D70" s="19"/>
      <c r="E70" s="19"/>
      <c r="F70" s="19"/>
      <c r="G70" s="19"/>
      <c r="H70" s="19"/>
      <c r="I70" s="70"/>
      <c r="O70" s="1"/>
      <c r="P70" s="1"/>
      <c r="Q70" s="79"/>
      <c r="R70" s="1"/>
    </row>
    <row r="71" spans="2:18" ht="21.75" customHeight="1" x14ac:dyDescent="0.25">
      <c r="B71" s="19"/>
      <c r="C71" s="19"/>
      <c r="D71" s="19"/>
      <c r="E71" s="19"/>
      <c r="F71" s="19"/>
      <c r="G71" s="19"/>
      <c r="H71" s="19"/>
      <c r="I71" s="70"/>
      <c r="O71" s="1"/>
      <c r="P71" s="1"/>
      <c r="Q71" s="79"/>
      <c r="R71" s="1"/>
    </row>
    <row r="72" spans="2:18" ht="21.75" customHeight="1" x14ac:dyDescent="0.25">
      <c r="B72" s="19"/>
      <c r="C72" s="19"/>
      <c r="D72" s="19"/>
      <c r="E72" s="19"/>
      <c r="F72" s="19"/>
      <c r="G72" s="19"/>
      <c r="H72" s="19"/>
      <c r="I72" s="70"/>
      <c r="O72" s="1"/>
      <c r="P72" s="1"/>
      <c r="Q72" s="79"/>
      <c r="R72" s="1"/>
    </row>
    <row r="73" spans="2:18" ht="15" customHeight="1" x14ac:dyDescent="0.25">
      <c r="B73" s="82"/>
      <c r="C73" s="19"/>
      <c r="D73" s="19"/>
      <c r="E73" s="19"/>
      <c r="F73" s="19"/>
      <c r="G73" s="19"/>
      <c r="H73" s="19"/>
      <c r="I73" s="70"/>
      <c r="O73" s="1"/>
      <c r="P73" s="1"/>
      <c r="Q73" s="79"/>
      <c r="R73" s="1"/>
    </row>
    <row r="74" spans="2:18" ht="15" customHeight="1" x14ac:dyDescent="0.25">
      <c r="B74" s="82"/>
      <c r="C74" s="19"/>
      <c r="D74" s="19"/>
      <c r="E74" s="19"/>
      <c r="F74" s="19"/>
      <c r="G74" s="19"/>
      <c r="H74" s="19"/>
      <c r="I74" s="70"/>
      <c r="O74" s="1"/>
      <c r="P74" s="1"/>
      <c r="Q74" s="79"/>
      <c r="R74" s="1"/>
    </row>
    <row r="75" spans="2:18" ht="15" customHeight="1" x14ac:dyDescent="0.25">
      <c r="B75" s="82"/>
      <c r="C75" s="19"/>
      <c r="D75" s="19"/>
      <c r="E75" s="19"/>
      <c r="F75" s="19"/>
      <c r="G75" s="19"/>
      <c r="H75" s="19"/>
      <c r="I75" s="70"/>
      <c r="O75" s="1"/>
      <c r="P75" s="1"/>
      <c r="Q75" s="79"/>
      <c r="R75" s="1"/>
    </row>
    <row r="76" spans="2:18" ht="15" customHeight="1" x14ac:dyDescent="0.25">
      <c r="B76" s="82"/>
      <c r="C76" s="19"/>
      <c r="D76" s="19"/>
      <c r="E76" s="19"/>
      <c r="F76" s="19"/>
      <c r="G76" s="19"/>
      <c r="H76" s="19"/>
      <c r="I76" s="70"/>
      <c r="O76" s="1"/>
      <c r="P76" s="1"/>
      <c r="Q76" s="79"/>
      <c r="R76" s="1"/>
    </row>
    <row r="77" spans="2:18" ht="15" customHeight="1" x14ac:dyDescent="0.25">
      <c r="B77" s="82"/>
      <c r="C77" s="19"/>
      <c r="D77" s="19"/>
      <c r="E77" s="19"/>
      <c r="F77" s="19"/>
      <c r="G77" s="19"/>
      <c r="H77" s="19"/>
      <c r="I77" s="70"/>
      <c r="O77" s="1"/>
      <c r="P77" s="1"/>
      <c r="Q77" s="79"/>
      <c r="R77" s="1"/>
    </row>
    <row r="78" spans="2:18" ht="15.75" x14ac:dyDescent="0.25">
      <c r="B78" s="51"/>
      <c r="C78" s="63"/>
      <c r="D78" s="63"/>
      <c r="E78" s="63"/>
      <c r="F78" s="63"/>
      <c r="G78" s="63"/>
      <c r="H78" s="1"/>
      <c r="I78" s="19"/>
      <c r="J78" s="63"/>
      <c r="K78" s="63"/>
      <c r="L78" s="63"/>
      <c r="M78" s="83"/>
      <c r="N78" s="83"/>
      <c r="O78" s="83"/>
      <c r="P78" s="83"/>
      <c r="Q78" s="83"/>
      <c r="R78" s="19"/>
    </row>
    <row r="79" spans="2:18" ht="18" x14ac:dyDescent="0.25">
      <c r="B79" s="84"/>
      <c r="C79" s="84"/>
      <c r="D79" s="84"/>
      <c r="E79" s="84"/>
      <c r="F79" s="84"/>
      <c r="G79" s="84"/>
      <c r="H79" s="84"/>
      <c r="I79" s="84"/>
      <c r="J79" s="84"/>
      <c r="K79" s="84"/>
      <c r="L79" s="84"/>
      <c r="M79" s="84"/>
      <c r="N79" s="84"/>
      <c r="O79" s="84"/>
      <c r="P79" s="84"/>
      <c r="Q79" s="84"/>
      <c r="R79" s="1"/>
    </row>
    <row r="80" spans="2:18" ht="31.5" customHeight="1" x14ac:dyDescent="0.25">
      <c r="B80" s="85" t="s">
        <v>2</v>
      </c>
      <c r="C80" s="86" t="s">
        <v>3</v>
      </c>
      <c r="D80" s="87" t="s">
        <v>41</v>
      </c>
      <c r="E80" s="88"/>
      <c r="F80" s="89"/>
      <c r="G80" s="90" t="s">
        <v>3</v>
      </c>
      <c r="H80" s="87" t="s">
        <v>42</v>
      </c>
      <c r="I80" s="88"/>
      <c r="J80" s="89"/>
      <c r="K80" s="86" t="s">
        <v>3</v>
      </c>
      <c r="L80" s="91" t="s">
        <v>43</v>
      </c>
      <c r="M80" s="92"/>
      <c r="N80" s="93"/>
      <c r="O80" s="86" t="s">
        <v>3</v>
      </c>
      <c r="P80" s="91" t="s">
        <v>44</v>
      </c>
      <c r="Q80" s="92"/>
      <c r="R80" s="92"/>
    </row>
    <row r="81" spans="2:18" ht="32.25" customHeight="1" x14ac:dyDescent="0.25">
      <c r="B81" s="94"/>
      <c r="C81" s="95"/>
      <c r="D81" s="96" t="s">
        <v>45</v>
      </c>
      <c r="E81" s="96" t="s">
        <v>46</v>
      </c>
      <c r="F81" s="97" t="s">
        <v>31</v>
      </c>
      <c r="G81" s="98"/>
      <c r="H81" s="96" t="s">
        <v>45</v>
      </c>
      <c r="I81" s="96" t="s">
        <v>46</v>
      </c>
      <c r="J81" s="97" t="s">
        <v>31</v>
      </c>
      <c r="K81" s="95"/>
      <c r="L81" s="96" t="s">
        <v>45</v>
      </c>
      <c r="M81" s="96" t="s">
        <v>46</v>
      </c>
      <c r="N81" s="99" t="s">
        <v>31</v>
      </c>
      <c r="O81" s="95"/>
      <c r="P81" s="96" t="s">
        <v>45</v>
      </c>
      <c r="Q81" s="96" t="s">
        <v>46</v>
      </c>
      <c r="R81" s="99" t="s">
        <v>31</v>
      </c>
    </row>
    <row r="82" spans="2:18" ht="24" customHeight="1" x14ac:dyDescent="0.25">
      <c r="B82" s="38" t="s">
        <v>10</v>
      </c>
      <c r="C82" s="34">
        <f>SUM(D82:F82)</f>
        <v>257</v>
      </c>
      <c r="D82" s="35">
        <v>156</v>
      </c>
      <c r="E82" s="35">
        <v>42</v>
      </c>
      <c r="F82" s="35">
        <v>59</v>
      </c>
      <c r="G82" s="34">
        <f>SUM(H82:J82)</f>
        <v>708</v>
      </c>
      <c r="H82" s="35">
        <v>477</v>
      </c>
      <c r="I82" s="35">
        <v>226</v>
      </c>
      <c r="J82" s="35">
        <v>5</v>
      </c>
      <c r="K82" s="34">
        <f>SUM(L82:N82)</f>
        <v>2</v>
      </c>
      <c r="L82" s="35">
        <v>1</v>
      </c>
      <c r="M82" s="35">
        <v>1</v>
      </c>
      <c r="N82" s="35">
        <v>0</v>
      </c>
      <c r="O82" s="34">
        <f>SUM(P82:R82)</f>
        <v>53</v>
      </c>
      <c r="P82" s="35">
        <v>25</v>
      </c>
      <c r="Q82" s="35">
        <v>26</v>
      </c>
      <c r="R82" s="35">
        <v>2</v>
      </c>
    </row>
    <row r="83" spans="2:18" ht="24" customHeight="1" x14ac:dyDescent="0.25">
      <c r="B83" s="41" t="s">
        <v>11</v>
      </c>
      <c r="C83" s="100">
        <f>SUM(D83:F83)</f>
        <v>221</v>
      </c>
      <c r="D83" s="42">
        <v>135</v>
      </c>
      <c r="E83" s="42">
        <v>38</v>
      </c>
      <c r="F83" s="42">
        <v>48</v>
      </c>
      <c r="G83" s="100">
        <f>SUM(H83:J83)</f>
        <v>690</v>
      </c>
      <c r="H83" s="42">
        <v>478</v>
      </c>
      <c r="I83" s="42">
        <v>206</v>
      </c>
      <c r="J83" s="42">
        <v>6</v>
      </c>
      <c r="K83" s="100">
        <f>SUM(L83:N83)</f>
        <v>4</v>
      </c>
      <c r="L83" s="42">
        <v>3</v>
      </c>
      <c r="M83" s="42">
        <v>1</v>
      </c>
      <c r="N83" s="42">
        <v>0</v>
      </c>
      <c r="O83" s="100">
        <f>SUM(P83:R83)</f>
        <v>51</v>
      </c>
      <c r="P83" s="42">
        <v>16</v>
      </c>
      <c r="Q83" s="42">
        <v>35</v>
      </c>
      <c r="R83" s="42">
        <v>0</v>
      </c>
    </row>
    <row r="84" spans="2:18" ht="24" customHeight="1" x14ac:dyDescent="0.25">
      <c r="B84" s="41" t="s">
        <v>12</v>
      </c>
      <c r="C84" s="100">
        <f>SUM(D84:F84)</f>
        <v>256</v>
      </c>
      <c r="D84" s="42">
        <v>128</v>
      </c>
      <c r="E84" s="42">
        <v>50</v>
      </c>
      <c r="F84" s="42">
        <v>78</v>
      </c>
      <c r="G84" s="100">
        <f>SUM(H84:J84)</f>
        <v>866</v>
      </c>
      <c r="H84" s="42">
        <v>557</v>
      </c>
      <c r="I84" s="42">
        <v>305</v>
      </c>
      <c r="J84" s="42">
        <v>4</v>
      </c>
      <c r="K84" s="100">
        <f>SUM(L84:N84)</f>
        <v>8</v>
      </c>
      <c r="L84" s="42">
        <v>6</v>
      </c>
      <c r="M84" s="42">
        <v>2</v>
      </c>
      <c r="N84" s="42">
        <v>0</v>
      </c>
      <c r="O84" s="100">
        <f>SUM(P84:R84)</f>
        <v>67</v>
      </c>
      <c r="P84" s="42">
        <v>33</v>
      </c>
      <c r="Q84" s="42">
        <v>34</v>
      </c>
      <c r="R84" s="42">
        <v>0</v>
      </c>
    </row>
    <row r="85" spans="2:18" ht="24" customHeight="1" x14ac:dyDescent="0.25">
      <c r="B85" s="41" t="s">
        <v>13</v>
      </c>
      <c r="C85" s="100">
        <f>SUM(D85:F85)</f>
        <v>180</v>
      </c>
      <c r="D85" s="42">
        <v>109</v>
      </c>
      <c r="E85" s="42">
        <v>22</v>
      </c>
      <c r="F85" s="42">
        <v>49</v>
      </c>
      <c r="G85" s="100">
        <f>SUM(H85:J85)</f>
        <v>791</v>
      </c>
      <c r="H85" s="42">
        <v>544</v>
      </c>
      <c r="I85" s="42">
        <v>245</v>
      </c>
      <c r="J85" s="42">
        <v>2</v>
      </c>
      <c r="K85" s="100">
        <f>SUM(L85:N85)</f>
        <v>2</v>
      </c>
      <c r="L85" s="42">
        <v>2</v>
      </c>
      <c r="M85" s="42">
        <v>0</v>
      </c>
      <c r="N85" s="42">
        <v>0</v>
      </c>
      <c r="O85" s="100">
        <f>SUM(P85:R85)</f>
        <v>59</v>
      </c>
      <c r="P85" s="42">
        <v>29</v>
      </c>
      <c r="Q85" s="42">
        <v>30</v>
      </c>
      <c r="R85" s="42">
        <v>0</v>
      </c>
    </row>
    <row r="86" spans="2:18" ht="24" customHeight="1" x14ac:dyDescent="0.25">
      <c r="B86" s="41" t="s">
        <v>14</v>
      </c>
      <c r="C86" s="100">
        <f>SUM(D86:F86)</f>
        <v>181</v>
      </c>
      <c r="D86" s="42">
        <v>128</v>
      </c>
      <c r="E86" s="42">
        <v>38</v>
      </c>
      <c r="F86" s="42">
        <v>15</v>
      </c>
      <c r="G86" s="100">
        <f>SUM(H86:J86)</f>
        <v>819</v>
      </c>
      <c r="H86" s="42">
        <v>542</v>
      </c>
      <c r="I86" s="42">
        <v>273</v>
      </c>
      <c r="J86" s="42">
        <v>4</v>
      </c>
      <c r="K86" s="100">
        <f>SUM(L86:N86)</f>
        <v>12</v>
      </c>
      <c r="L86" s="42">
        <v>8</v>
      </c>
      <c r="M86" s="42">
        <v>4</v>
      </c>
      <c r="N86" s="42">
        <v>0</v>
      </c>
      <c r="O86" s="100">
        <f>SUM(P86:R86)</f>
        <v>58</v>
      </c>
      <c r="P86" s="42">
        <v>23</v>
      </c>
      <c r="Q86" s="42">
        <v>35</v>
      </c>
      <c r="R86" s="42">
        <v>0</v>
      </c>
    </row>
    <row r="87" spans="2:18" ht="24" customHeight="1" x14ac:dyDescent="0.25">
      <c r="B87" s="41" t="s">
        <v>15</v>
      </c>
      <c r="C87" s="100">
        <f t="shared" ref="C87:C92" si="8">SUM(D87:F87)</f>
        <v>194</v>
      </c>
      <c r="D87" s="42">
        <v>123</v>
      </c>
      <c r="E87" s="42">
        <v>24</v>
      </c>
      <c r="F87" s="42">
        <v>47</v>
      </c>
      <c r="G87" s="100">
        <f t="shared" ref="G87:G92" si="9">SUM(H87:J87)</f>
        <v>895</v>
      </c>
      <c r="H87" s="42">
        <v>615</v>
      </c>
      <c r="I87" s="42">
        <v>270</v>
      </c>
      <c r="J87" s="42">
        <v>10</v>
      </c>
      <c r="K87" s="100">
        <f t="shared" ref="K87:K92" si="10">SUM(L87:N87)</f>
        <v>6</v>
      </c>
      <c r="L87" s="42">
        <v>2</v>
      </c>
      <c r="M87" s="42">
        <v>4</v>
      </c>
      <c r="N87" s="42">
        <v>0</v>
      </c>
      <c r="O87" s="100">
        <f t="shared" ref="O87:O92" si="11">SUM(P87:R87)</f>
        <v>48</v>
      </c>
      <c r="P87" s="42">
        <v>23</v>
      </c>
      <c r="Q87" s="42">
        <v>25</v>
      </c>
      <c r="R87" s="42">
        <v>0</v>
      </c>
    </row>
    <row r="88" spans="2:18" ht="24" customHeight="1" x14ac:dyDescent="0.25">
      <c r="B88" s="41" t="s">
        <v>16</v>
      </c>
      <c r="C88" s="100">
        <f t="shared" si="8"/>
        <v>242</v>
      </c>
      <c r="D88" s="42">
        <v>138</v>
      </c>
      <c r="E88" s="42">
        <v>14</v>
      </c>
      <c r="F88" s="42">
        <v>90</v>
      </c>
      <c r="G88" s="100">
        <f t="shared" si="9"/>
        <v>774</v>
      </c>
      <c r="H88" s="42">
        <v>517</v>
      </c>
      <c r="I88" s="42">
        <v>251</v>
      </c>
      <c r="J88" s="42">
        <v>6</v>
      </c>
      <c r="K88" s="100">
        <f t="shared" si="10"/>
        <v>9</v>
      </c>
      <c r="L88" s="42">
        <v>8</v>
      </c>
      <c r="M88" s="42">
        <v>1</v>
      </c>
      <c r="N88" s="42">
        <v>0</v>
      </c>
      <c r="O88" s="100">
        <f t="shared" si="11"/>
        <v>38</v>
      </c>
      <c r="P88" s="42">
        <v>11</v>
      </c>
      <c r="Q88" s="42">
        <v>27</v>
      </c>
      <c r="R88" s="42">
        <v>0</v>
      </c>
    </row>
    <row r="89" spans="2:18" ht="24" customHeight="1" x14ac:dyDescent="0.25">
      <c r="B89" s="41" t="s">
        <v>17</v>
      </c>
      <c r="C89" s="100">
        <f t="shared" si="8"/>
        <v>231</v>
      </c>
      <c r="D89" s="42">
        <v>139</v>
      </c>
      <c r="E89" s="42">
        <v>30</v>
      </c>
      <c r="F89" s="42">
        <v>62</v>
      </c>
      <c r="G89" s="100">
        <f t="shared" si="9"/>
        <v>1015</v>
      </c>
      <c r="H89" s="42">
        <v>686</v>
      </c>
      <c r="I89" s="42">
        <v>322</v>
      </c>
      <c r="J89" s="42">
        <v>7</v>
      </c>
      <c r="K89" s="100">
        <f t="shared" si="10"/>
        <v>6</v>
      </c>
      <c r="L89" s="42">
        <v>4</v>
      </c>
      <c r="M89" s="42">
        <v>2</v>
      </c>
      <c r="N89" s="42">
        <v>0</v>
      </c>
      <c r="O89" s="100">
        <f t="shared" si="11"/>
        <v>43</v>
      </c>
      <c r="P89" s="42">
        <v>14</v>
      </c>
      <c r="Q89" s="42">
        <v>29</v>
      </c>
      <c r="R89" s="42">
        <v>0</v>
      </c>
    </row>
    <row r="90" spans="2:18" ht="24" customHeight="1" x14ac:dyDescent="0.25">
      <c r="B90" s="41" t="s">
        <v>18</v>
      </c>
      <c r="C90" s="100">
        <f t="shared" si="8"/>
        <v>227</v>
      </c>
      <c r="D90" s="42">
        <v>138</v>
      </c>
      <c r="E90" s="42">
        <v>43</v>
      </c>
      <c r="F90" s="42">
        <v>46</v>
      </c>
      <c r="G90" s="100">
        <f t="shared" si="9"/>
        <v>988</v>
      </c>
      <c r="H90" s="42">
        <v>658</v>
      </c>
      <c r="I90" s="42">
        <v>322</v>
      </c>
      <c r="J90" s="42">
        <v>8</v>
      </c>
      <c r="K90" s="100">
        <f t="shared" si="10"/>
        <v>11</v>
      </c>
      <c r="L90" s="42">
        <v>2</v>
      </c>
      <c r="M90" s="42">
        <v>9</v>
      </c>
      <c r="N90" s="42">
        <v>0</v>
      </c>
      <c r="O90" s="100">
        <f t="shared" si="11"/>
        <v>35</v>
      </c>
      <c r="P90" s="42">
        <v>13</v>
      </c>
      <c r="Q90" s="42">
        <v>22</v>
      </c>
      <c r="R90" s="42">
        <v>0</v>
      </c>
    </row>
    <row r="91" spans="2:18" ht="24" customHeight="1" x14ac:dyDescent="0.25">
      <c r="B91" s="41" t="s">
        <v>19</v>
      </c>
      <c r="C91" s="100">
        <f t="shared" si="8"/>
        <v>208</v>
      </c>
      <c r="D91" s="42">
        <v>142</v>
      </c>
      <c r="E91" s="42">
        <v>33</v>
      </c>
      <c r="F91" s="42">
        <v>33</v>
      </c>
      <c r="G91" s="100">
        <f t="shared" si="9"/>
        <v>945</v>
      </c>
      <c r="H91" s="42">
        <v>654</v>
      </c>
      <c r="I91" s="42">
        <v>290</v>
      </c>
      <c r="J91" s="42">
        <v>1</v>
      </c>
      <c r="K91" s="100">
        <f t="shared" si="10"/>
        <v>3</v>
      </c>
      <c r="L91" s="42">
        <v>3</v>
      </c>
      <c r="M91" s="42">
        <v>0</v>
      </c>
      <c r="N91" s="42">
        <v>0</v>
      </c>
      <c r="O91" s="100">
        <f t="shared" si="11"/>
        <v>27</v>
      </c>
      <c r="P91" s="42">
        <v>15</v>
      </c>
      <c r="Q91" s="42">
        <v>11</v>
      </c>
      <c r="R91" s="42">
        <v>1</v>
      </c>
    </row>
    <row r="92" spans="2:18" ht="24" customHeight="1" thickBot="1" x14ac:dyDescent="0.3">
      <c r="B92" s="101" t="s">
        <v>20</v>
      </c>
      <c r="C92" s="100">
        <f t="shared" si="8"/>
        <v>170</v>
      </c>
      <c r="D92" s="102">
        <v>91</v>
      </c>
      <c r="E92" s="102">
        <v>31</v>
      </c>
      <c r="F92" s="102">
        <v>48</v>
      </c>
      <c r="G92" s="100">
        <f t="shared" si="9"/>
        <v>907</v>
      </c>
      <c r="H92" s="102">
        <v>622</v>
      </c>
      <c r="I92" s="102">
        <v>281</v>
      </c>
      <c r="J92" s="102">
        <v>4</v>
      </c>
      <c r="K92" s="100">
        <f t="shared" si="10"/>
        <v>2</v>
      </c>
      <c r="L92" s="102">
        <v>0</v>
      </c>
      <c r="M92" s="102">
        <v>2</v>
      </c>
      <c r="N92" s="102">
        <v>0</v>
      </c>
      <c r="O92" s="100">
        <f t="shared" si="11"/>
        <v>32</v>
      </c>
      <c r="P92" s="102">
        <v>14</v>
      </c>
      <c r="Q92" s="102">
        <v>17</v>
      </c>
      <c r="R92" s="102">
        <v>1</v>
      </c>
    </row>
    <row r="93" spans="2:18" ht="24" hidden="1" customHeight="1" thickBot="1" x14ac:dyDescent="0.3">
      <c r="B93" s="103" t="s">
        <v>21</v>
      </c>
      <c r="C93" s="104"/>
      <c r="D93" s="105"/>
      <c r="E93" s="105"/>
      <c r="F93" s="105"/>
      <c r="G93" s="104"/>
      <c r="H93" s="105"/>
      <c r="I93" s="105"/>
      <c r="J93" s="105"/>
      <c r="K93" s="104"/>
      <c r="L93" s="106"/>
      <c r="M93" s="105"/>
      <c r="N93" s="105"/>
      <c r="O93" s="34"/>
      <c r="P93" s="106"/>
      <c r="Q93" s="105"/>
      <c r="R93" s="105"/>
    </row>
    <row r="94" spans="2:18" ht="25.5" customHeight="1" x14ac:dyDescent="0.25">
      <c r="B94" s="107" t="s">
        <v>3</v>
      </c>
      <c r="C94" s="108">
        <f>SUM(C82:C93)</f>
        <v>2367</v>
      </c>
      <c r="D94" s="109">
        <f t="shared" ref="D94:R94" si="12">SUM(D82:D93)</f>
        <v>1427</v>
      </c>
      <c r="E94" s="109">
        <f t="shared" si="12"/>
        <v>365</v>
      </c>
      <c r="F94" s="109">
        <f t="shared" si="12"/>
        <v>575</v>
      </c>
      <c r="G94" s="108">
        <f t="shared" si="12"/>
        <v>9398</v>
      </c>
      <c r="H94" s="109">
        <f t="shared" si="12"/>
        <v>6350</v>
      </c>
      <c r="I94" s="109">
        <f t="shared" si="12"/>
        <v>2991</v>
      </c>
      <c r="J94" s="109">
        <f t="shared" si="12"/>
        <v>57</v>
      </c>
      <c r="K94" s="108">
        <f t="shared" si="12"/>
        <v>65</v>
      </c>
      <c r="L94" s="109">
        <f t="shared" si="12"/>
        <v>39</v>
      </c>
      <c r="M94" s="109">
        <f t="shared" si="12"/>
        <v>26</v>
      </c>
      <c r="N94" s="109">
        <f t="shared" si="12"/>
        <v>0</v>
      </c>
      <c r="O94" s="45">
        <f t="shared" si="12"/>
        <v>511</v>
      </c>
      <c r="P94" s="109">
        <f t="shared" si="12"/>
        <v>216</v>
      </c>
      <c r="Q94" s="109">
        <f t="shared" si="12"/>
        <v>291</v>
      </c>
      <c r="R94" s="109">
        <f t="shared" si="12"/>
        <v>4</v>
      </c>
    </row>
    <row r="95" spans="2:18" ht="25.5" customHeight="1" thickBot="1" x14ac:dyDescent="0.3">
      <c r="B95" s="48" t="s">
        <v>22</v>
      </c>
      <c r="C95" s="49">
        <f>SUM(D95:F95)</f>
        <v>1</v>
      </c>
      <c r="D95" s="49">
        <f>D94/$C$94</f>
        <v>0.60287283481199827</v>
      </c>
      <c r="E95" s="49">
        <f t="shared" ref="E95:F95" si="13">E94/$C$94</f>
        <v>0.15420363329108577</v>
      </c>
      <c r="F95" s="49">
        <f t="shared" si="13"/>
        <v>0.24292353189691593</v>
      </c>
      <c r="G95" s="49">
        <f>SUM(H95:J95)</f>
        <v>1</v>
      </c>
      <c r="H95" s="49">
        <f>H94/$G$94</f>
        <v>0.67567567567567566</v>
      </c>
      <c r="I95" s="49">
        <f t="shared" ref="I95:J95" si="14">I94/$G$94</f>
        <v>0.31825920408597574</v>
      </c>
      <c r="J95" s="49">
        <f t="shared" si="14"/>
        <v>6.065120238348585E-3</v>
      </c>
      <c r="K95" s="49">
        <f>SUM(L95:N95)</f>
        <v>1</v>
      </c>
      <c r="L95" s="49">
        <f>L94/$K$94</f>
        <v>0.6</v>
      </c>
      <c r="M95" s="49">
        <f t="shared" ref="M95:N95" si="15">M94/$K$94</f>
        <v>0.4</v>
      </c>
      <c r="N95" s="49">
        <f t="shared" si="15"/>
        <v>0</v>
      </c>
      <c r="O95" s="49">
        <f>SUM(P95:R95)</f>
        <v>1</v>
      </c>
      <c r="P95" s="49">
        <f>P94/$O$94</f>
        <v>0.4227005870841487</v>
      </c>
      <c r="Q95" s="49">
        <f t="shared" ref="Q95:R95" si="16">Q94/$O$94</f>
        <v>0.56947162426614484</v>
      </c>
      <c r="R95" s="49">
        <f t="shared" si="16"/>
        <v>7.8277886497064575E-3</v>
      </c>
    </row>
    <row r="96" spans="2:18" ht="21" customHeight="1" x14ac:dyDescent="0.25">
      <c r="B96" s="19"/>
      <c r="C96" s="110"/>
      <c r="D96" s="110"/>
      <c r="E96" s="110"/>
      <c r="F96" s="110"/>
      <c r="G96" s="110"/>
      <c r="H96" s="110"/>
      <c r="I96" s="110"/>
      <c r="J96" s="110"/>
      <c r="K96" s="110"/>
      <c r="L96" s="110"/>
      <c r="M96" s="110"/>
      <c r="N96" s="110"/>
      <c r="O96" s="110"/>
    </row>
    <row r="97" spans="2:18" ht="21" customHeight="1" x14ac:dyDescent="0.25">
      <c r="B97" s="19"/>
      <c r="C97" s="110"/>
      <c r="D97" s="110"/>
      <c r="E97" s="110"/>
      <c r="F97" s="110"/>
      <c r="G97" s="110"/>
      <c r="H97" s="110"/>
      <c r="I97" s="110"/>
      <c r="J97" s="110"/>
      <c r="K97" s="110"/>
      <c r="L97" s="110"/>
      <c r="M97" s="110"/>
      <c r="N97" s="110"/>
      <c r="O97" s="110"/>
    </row>
    <row r="98" spans="2:18" ht="21" customHeight="1" x14ac:dyDescent="0.25">
      <c r="B98" s="19"/>
      <c r="C98" s="110"/>
      <c r="D98" s="110"/>
      <c r="E98" s="110"/>
      <c r="F98" s="110"/>
      <c r="G98" s="110"/>
      <c r="H98" s="110"/>
      <c r="I98" s="110"/>
      <c r="J98" s="110"/>
      <c r="K98" s="110"/>
      <c r="L98" s="110"/>
      <c r="M98" s="110"/>
      <c r="N98" s="110"/>
      <c r="O98" s="110"/>
    </row>
    <row r="99" spans="2:18" ht="21" customHeight="1" x14ac:dyDescent="0.25">
      <c r="B99" s="19"/>
      <c r="C99" s="110"/>
      <c r="D99" s="110"/>
      <c r="E99" s="110"/>
      <c r="F99" s="110"/>
      <c r="G99" s="110"/>
      <c r="H99" s="110"/>
      <c r="I99" s="110"/>
      <c r="J99" s="110"/>
      <c r="K99" s="110"/>
      <c r="L99" s="110"/>
      <c r="M99" s="110"/>
      <c r="N99" s="110"/>
      <c r="O99" s="110"/>
    </row>
    <row r="100" spans="2:18" ht="21" customHeight="1" x14ac:dyDescent="0.25">
      <c r="B100" s="19"/>
      <c r="C100" s="110"/>
      <c r="D100" s="110"/>
      <c r="E100" s="110"/>
      <c r="F100" s="110"/>
      <c r="G100" s="110"/>
      <c r="H100" s="110"/>
      <c r="I100" s="110"/>
      <c r="J100" s="110"/>
      <c r="K100" s="110"/>
      <c r="L100" s="110"/>
      <c r="M100" s="110"/>
      <c r="N100" s="110"/>
      <c r="O100" s="110"/>
    </row>
    <row r="101" spans="2:18" ht="24" customHeight="1" x14ac:dyDescent="0.25">
      <c r="B101" s="19"/>
      <c r="C101" s="110"/>
      <c r="D101" s="110"/>
      <c r="E101" s="110"/>
      <c r="F101" s="110"/>
      <c r="G101" s="110"/>
      <c r="H101" s="110"/>
      <c r="I101" s="110"/>
      <c r="J101" s="110"/>
      <c r="K101" s="110"/>
      <c r="L101" s="110"/>
      <c r="M101" s="110"/>
      <c r="N101" s="110"/>
      <c r="O101" s="110"/>
    </row>
    <row r="102" spans="2:18" ht="18" x14ac:dyDescent="0.25">
      <c r="B102" s="16"/>
      <c r="C102" s="16"/>
      <c r="D102" s="16"/>
      <c r="E102" s="16"/>
      <c r="F102" s="16"/>
      <c r="G102" s="16"/>
      <c r="H102" s="16"/>
      <c r="I102" s="16"/>
      <c r="J102" s="16"/>
      <c r="K102" s="16"/>
      <c r="L102" s="16"/>
      <c r="M102" s="16"/>
      <c r="N102" s="16"/>
      <c r="O102" s="16"/>
      <c r="P102" s="16"/>
      <c r="Q102" s="16"/>
      <c r="R102" s="16"/>
    </row>
    <row r="103" spans="2:18" x14ac:dyDescent="0.25">
      <c r="B103" s="17"/>
      <c r="C103" s="17"/>
      <c r="D103" s="17"/>
      <c r="E103" s="17"/>
      <c r="F103" s="17"/>
      <c r="G103" s="17"/>
      <c r="H103" s="17"/>
      <c r="I103" s="17"/>
      <c r="J103" s="17"/>
      <c r="K103" s="17"/>
      <c r="L103" s="17"/>
      <c r="M103" s="17"/>
      <c r="N103" s="17"/>
      <c r="O103" s="17"/>
      <c r="P103" s="17"/>
      <c r="Q103" s="17"/>
      <c r="R103" s="17"/>
    </row>
    <row r="104" spans="2:18" ht="15.75" x14ac:dyDescent="0.25">
      <c r="B104" s="51"/>
      <c r="C104" s="51"/>
      <c r="D104" s="51"/>
      <c r="E104" s="51"/>
      <c r="F104" s="51"/>
      <c r="G104" s="51"/>
      <c r="H104" s="51"/>
      <c r="I104" s="51"/>
      <c r="J104" s="51"/>
      <c r="K104" s="51"/>
      <c r="L104" s="51"/>
      <c r="M104" s="51"/>
      <c r="N104" s="51"/>
      <c r="O104" s="51"/>
      <c r="P104" s="51"/>
      <c r="Q104" s="51"/>
      <c r="R104" s="1"/>
    </row>
    <row r="105" spans="2:18" x14ac:dyDescent="0.25">
      <c r="B105" s="1"/>
      <c r="C105" s="1"/>
      <c r="D105" s="1"/>
      <c r="E105" s="1"/>
      <c r="F105" s="1"/>
      <c r="G105" s="1"/>
      <c r="H105" s="1"/>
      <c r="I105" s="1"/>
      <c r="J105" s="1"/>
      <c r="K105" s="1"/>
      <c r="L105" s="1"/>
      <c r="M105" s="1"/>
      <c r="N105" s="1"/>
      <c r="O105" s="1"/>
      <c r="P105" s="1"/>
      <c r="Q105" s="1"/>
      <c r="R105" s="1"/>
    </row>
    <row r="106" spans="2:18" ht="33" x14ac:dyDescent="0.25">
      <c r="B106" s="53" t="s">
        <v>47</v>
      </c>
      <c r="C106" s="24" t="s">
        <v>3</v>
      </c>
      <c r="D106" s="111" t="s">
        <v>24</v>
      </c>
      <c r="E106" s="112" t="s">
        <v>25</v>
      </c>
      <c r="F106" s="112" t="s">
        <v>26</v>
      </c>
      <c r="G106" s="113" t="s">
        <v>27</v>
      </c>
      <c r="H106" s="112" t="s">
        <v>28</v>
      </c>
      <c r="I106" s="112" t="s">
        <v>29</v>
      </c>
      <c r="J106" s="112" t="s">
        <v>30</v>
      </c>
      <c r="K106" s="114" t="s">
        <v>31</v>
      </c>
      <c r="L106" s="1"/>
      <c r="R106" s="115"/>
    </row>
    <row r="107" spans="2:18" ht="24" customHeight="1" x14ac:dyDescent="0.25">
      <c r="B107" s="38" t="s">
        <v>6</v>
      </c>
      <c r="C107" s="34">
        <f>SUM(D107:K107)</f>
        <v>598</v>
      </c>
      <c r="D107" s="35">
        <v>92</v>
      </c>
      <c r="E107" s="35">
        <v>101</v>
      </c>
      <c r="F107" s="35">
        <v>69</v>
      </c>
      <c r="G107" s="35">
        <v>40</v>
      </c>
      <c r="H107" s="35">
        <v>69</v>
      </c>
      <c r="I107" s="35">
        <v>69</v>
      </c>
      <c r="J107" s="60">
        <v>49</v>
      </c>
      <c r="K107" s="35">
        <v>109</v>
      </c>
      <c r="L107" s="1"/>
      <c r="R107" s="115"/>
    </row>
    <row r="108" spans="2:18" ht="24" customHeight="1" x14ac:dyDescent="0.25">
      <c r="B108" s="38" t="s">
        <v>7</v>
      </c>
      <c r="C108" s="34">
        <f t="shared" ref="C108:C109" si="17">SUM(D108:K108)</f>
        <v>70076</v>
      </c>
      <c r="D108" s="35">
        <v>4054</v>
      </c>
      <c r="E108" s="35">
        <v>7850</v>
      </c>
      <c r="F108" s="35">
        <v>7024</v>
      </c>
      <c r="G108" s="35">
        <v>7382</v>
      </c>
      <c r="H108" s="35">
        <v>14257</v>
      </c>
      <c r="I108" s="35">
        <v>13174</v>
      </c>
      <c r="J108" s="35">
        <v>9620</v>
      </c>
      <c r="K108" s="35">
        <v>6715</v>
      </c>
      <c r="L108" s="1"/>
      <c r="R108" s="115"/>
    </row>
    <row r="109" spans="2:18" ht="24" customHeight="1" x14ac:dyDescent="0.25">
      <c r="B109" s="38" t="s">
        <v>8</v>
      </c>
      <c r="C109" s="34">
        <f t="shared" si="17"/>
        <v>59498</v>
      </c>
      <c r="D109" s="35">
        <v>2854</v>
      </c>
      <c r="E109" s="35">
        <v>5170</v>
      </c>
      <c r="F109" s="35">
        <v>6283</v>
      </c>
      <c r="G109" s="35">
        <v>11138</v>
      </c>
      <c r="H109" s="35">
        <v>15058</v>
      </c>
      <c r="I109" s="35">
        <v>10180</v>
      </c>
      <c r="J109" s="35">
        <v>5542</v>
      </c>
      <c r="K109" s="35">
        <v>3273</v>
      </c>
      <c r="L109" s="1"/>
      <c r="R109" s="115"/>
    </row>
    <row r="110" spans="2:18" ht="24" customHeight="1" thickBot="1" x14ac:dyDescent="0.3">
      <c r="B110" s="103" t="s">
        <v>9</v>
      </c>
      <c r="C110" s="104">
        <f>SUM(D110:K110)</f>
        <v>20543</v>
      </c>
      <c r="D110" s="105">
        <v>825</v>
      </c>
      <c r="E110" s="105">
        <v>3922</v>
      </c>
      <c r="F110" s="105">
        <v>9537</v>
      </c>
      <c r="G110" s="105">
        <v>3136</v>
      </c>
      <c r="H110" s="105">
        <v>1712</v>
      </c>
      <c r="I110" s="105">
        <v>821</v>
      </c>
      <c r="J110" s="105">
        <v>449</v>
      </c>
      <c r="K110" s="105">
        <v>141</v>
      </c>
      <c r="L110" s="1"/>
      <c r="M110" s="115"/>
      <c r="N110" s="116" t="s">
        <v>32</v>
      </c>
      <c r="O110" s="116" t="s">
        <v>33</v>
      </c>
      <c r="P110" s="116" t="s">
        <v>34</v>
      </c>
      <c r="Q110" s="116" t="s">
        <v>35</v>
      </c>
      <c r="R110" s="52"/>
    </row>
    <row r="111" spans="2:18" ht="25.5" customHeight="1" x14ac:dyDescent="0.25">
      <c r="B111" s="107" t="s">
        <v>3</v>
      </c>
      <c r="C111" s="117">
        <f t="shared" ref="C111:K111" si="18">SUM(C107:C110)</f>
        <v>150715</v>
      </c>
      <c r="D111" s="109">
        <f t="shared" si="18"/>
        <v>7825</v>
      </c>
      <c r="E111" s="109">
        <f t="shared" si="18"/>
        <v>17043</v>
      </c>
      <c r="F111" s="109">
        <f t="shared" si="18"/>
        <v>22913</v>
      </c>
      <c r="G111" s="109">
        <f t="shared" si="18"/>
        <v>21696</v>
      </c>
      <c r="H111" s="109">
        <f t="shared" si="18"/>
        <v>31096</v>
      </c>
      <c r="I111" s="109">
        <f t="shared" si="18"/>
        <v>24244</v>
      </c>
      <c r="J111" s="109">
        <f t="shared" si="18"/>
        <v>15660</v>
      </c>
      <c r="K111" s="109">
        <f t="shared" si="18"/>
        <v>10238</v>
      </c>
      <c r="L111" s="1"/>
      <c r="M111" s="115" t="s">
        <v>48</v>
      </c>
      <c r="N111" s="118">
        <f>SUM(D107:E107)</f>
        <v>193</v>
      </c>
      <c r="O111" s="118">
        <f>+F107</f>
        <v>69</v>
      </c>
      <c r="P111" s="118">
        <f>SUM(G107:J107)</f>
        <v>227</v>
      </c>
      <c r="Q111" s="118">
        <f>+K107</f>
        <v>109</v>
      </c>
      <c r="R111" s="52"/>
    </row>
    <row r="112" spans="2:18" ht="25.5" customHeight="1" thickBot="1" x14ac:dyDescent="0.3">
      <c r="B112" s="48" t="s">
        <v>22</v>
      </c>
      <c r="C112" s="50">
        <f t="shared" ref="C112:F112" si="19">C111/$C111</f>
        <v>1</v>
      </c>
      <c r="D112" s="50">
        <f t="shared" si="19"/>
        <v>5.1919185217131673E-2</v>
      </c>
      <c r="E112" s="50">
        <f t="shared" si="19"/>
        <v>0.11308098065885944</v>
      </c>
      <c r="F112" s="50">
        <f t="shared" si="19"/>
        <v>0.15202866337126364</v>
      </c>
      <c r="G112" s="50">
        <f>G111/$C111</f>
        <v>0.14395382012407523</v>
      </c>
      <c r="H112" s="50">
        <f>H111/$C111</f>
        <v>0.20632319278107686</v>
      </c>
      <c r="I112" s="50">
        <f>I111/$C111</f>
        <v>0.16085990113790929</v>
      </c>
      <c r="J112" s="50">
        <f>J111/$C111</f>
        <v>0.10390472083070697</v>
      </c>
      <c r="K112" s="50">
        <f>K111/$C111</f>
        <v>6.7929535878976877E-2</v>
      </c>
      <c r="L112" s="17"/>
      <c r="M112" s="115" t="s">
        <v>7</v>
      </c>
      <c r="N112" s="118">
        <f>SUM(D108:E108)</f>
        <v>11904</v>
      </c>
      <c r="O112" s="118">
        <f>+F108</f>
        <v>7024</v>
      </c>
      <c r="P112" s="118">
        <f>SUM(G108:J108)</f>
        <v>44433</v>
      </c>
      <c r="Q112" s="118">
        <f>+K108</f>
        <v>6715</v>
      </c>
      <c r="R112" s="119"/>
    </row>
    <row r="113" spans="2:18" x14ac:dyDescent="0.25">
      <c r="B113" s="1"/>
      <c r="C113" s="1"/>
      <c r="D113" s="21"/>
      <c r="E113" s="1"/>
      <c r="F113" s="1"/>
      <c r="G113" s="1"/>
      <c r="H113" s="1"/>
      <c r="I113" s="1"/>
      <c r="J113" s="1"/>
      <c r="K113" s="1"/>
      <c r="L113" s="1"/>
      <c r="M113" s="115" t="s">
        <v>8</v>
      </c>
      <c r="N113" s="118">
        <f>SUM(D109:E109)</f>
        <v>8024</v>
      </c>
      <c r="O113" s="118">
        <f>+F109</f>
        <v>6283</v>
      </c>
      <c r="P113" s="118">
        <f>SUM(G109:J109)</f>
        <v>41918</v>
      </c>
      <c r="Q113" s="118">
        <f>+K109</f>
        <v>3273</v>
      </c>
      <c r="R113" s="52"/>
    </row>
    <row r="114" spans="2:18" ht="21" customHeight="1" x14ac:dyDescent="0.25">
      <c r="B114" s="19"/>
      <c r="C114" s="110"/>
      <c r="D114" s="110"/>
      <c r="E114" s="110"/>
      <c r="F114" s="110"/>
      <c r="G114" s="110"/>
      <c r="H114" s="110"/>
      <c r="I114" s="110"/>
      <c r="J114" s="110"/>
      <c r="K114" s="110"/>
      <c r="L114" s="110"/>
      <c r="M114" s="115" t="s">
        <v>9</v>
      </c>
      <c r="N114" s="118">
        <f>SUM(D110:E110)</f>
        <v>4747</v>
      </c>
      <c r="O114" s="118">
        <f>+F110</f>
        <v>9537</v>
      </c>
      <c r="P114" s="118">
        <f>SUM(G110:J110)</f>
        <v>6118</v>
      </c>
      <c r="Q114" s="118">
        <f>+K110</f>
        <v>141</v>
      </c>
      <c r="R114" s="120"/>
    </row>
    <row r="115" spans="2:18" ht="30" customHeight="1" x14ac:dyDescent="0.25">
      <c r="B115" s="51"/>
      <c r="C115" s="51"/>
      <c r="D115" s="51"/>
      <c r="E115" s="51"/>
      <c r="F115" s="51"/>
      <c r="G115" s="51"/>
      <c r="H115" s="51"/>
      <c r="I115" s="51"/>
      <c r="J115" s="51"/>
      <c r="K115" s="51"/>
      <c r="L115" s="121"/>
      <c r="M115" s="120"/>
      <c r="N115" s="122">
        <f>SUM(N111:N114)</f>
        <v>24868</v>
      </c>
      <c r="O115" s="122">
        <f t="shared" ref="O115:Q115" si="20">SUM(O111:O114)</f>
        <v>22913</v>
      </c>
      <c r="P115" s="122">
        <f t="shared" si="20"/>
        <v>92696</v>
      </c>
      <c r="Q115" s="122">
        <f t="shared" si="20"/>
        <v>10238</v>
      </c>
      <c r="R115" s="123"/>
    </row>
    <row r="116" spans="2:18" x14ac:dyDescent="0.25">
      <c r="B116" s="1"/>
      <c r="C116" s="1"/>
      <c r="D116" s="1"/>
      <c r="E116" s="1"/>
      <c r="F116" s="1"/>
      <c r="G116" s="1"/>
      <c r="H116" s="1"/>
      <c r="I116" s="1"/>
      <c r="J116" s="1"/>
      <c r="K116" s="1"/>
      <c r="L116" s="17"/>
      <c r="M116" s="17"/>
      <c r="N116" s="17"/>
      <c r="O116" s="17"/>
      <c r="P116" s="17"/>
      <c r="Q116" s="17"/>
      <c r="R116" s="17"/>
    </row>
    <row r="117" spans="2:18" ht="68.25" customHeight="1" x14ac:dyDescent="0.25">
      <c r="B117" s="53" t="s">
        <v>49</v>
      </c>
      <c r="C117" s="124" t="s">
        <v>3</v>
      </c>
      <c r="D117" s="53" t="s">
        <v>50</v>
      </c>
      <c r="E117" s="53" t="s">
        <v>51</v>
      </c>
      <c r="F117" s="53" t="s">
        <v>52</v>
      </c>
      <c r="G117" s="53" t="s">
        <v>53</v>
      </c>
      <c r="H117" s="125" t="s">
        <v>54</v>
      </c>
      <c r="I117" s="53" t="s">
        <v>55</v>
      </c>
      <c r="J117" s="53" t="s">
        <v>56</v>
      </c>
      <c r="K117" s="32" t="s">
        <v>57</v>
      </c>
      <c r="L117" s="17"/>
      <c r="M117" s="68"/>
      <c r="N117" s="68"/>
      <c r="O117" s="126"/>
      <c r="P117" s="126"/>
      <c r="Q117" s="126"/>
      <c r="R117" s="127"/>
    </row>
    <row r="118" spans="2:18" ht="23.25" customHeight="1" x14ac:dyDescent="0.25">
      <c r="B118" s="38" t="s">
        <v>6</v>
      </c>
      <c r="C118" s="34">
        <f>SUM(D118:K118)</f>
        <v>405</v>
      </c>
      <c r="D118" s="35">
        <v>65</v>
      </c>
      <c r="E118" s="35">
        <v>5</v>
      </c>
      <c r="F118" s="35">
        <v>8</v>
      </c>
      <c r="G118" s="35">
        <v>0</v>
      </c>
      <c r="H118" s="35">
        <v>1</v>
      </c>
      <c r="I118" s="35">
        <v>8</v>
      </c>
      <c r="J118" s="35">
        <v>318</v>
      </c>
      <c r="K118" s="35">
        <v>0</v>
      </c>
      <c r="L118" s="17"/>
      <c r="M118" s="128"/>
      <c r="N118" s="128"/>
      <c r="O118" s="71"/>
      <c r="P118" s="71"/>
      <c r="Q118" s="76"/>
      <c r="R118" s="127"/>
    </row>
    <row r="119" spans="2:18" ht="23.25" customHeight="1" x14ac:dyDescent="0.25">
      <c r="B119" s="38" t="s">
        <v>7</v>
      </c>
      <c r="C119" s="34">
        <f t="shared" ref="C119" si="21">SUM(D119:K119)</f>
        <v>58172</v>
      </c>
      <c r="D119" s="35">
        <v>7268</v>
      </c>
      <c r="E119" s="35">
        <v>852</v>
      </c>
      <c r="F119" s="35">
        <v>114</v>
      </c>
      <c r="G119" s="35">
        <v>12</v>
      </c>
      <c r="H119" s="35">
        <v>142</v>
      </c>
      <c r="I119" s="35">
        <v>690</v>
      </c>
      <c r="J119" s="35">
        <v>49063</v>
      </c>
      <c r="K119" s="35">
        <v>31</v>
      </c>
      <c r="L119" s="17"/>
      <c r="M119" s="129"/>
      <c r="N119" s="129"/>
      <c r="O119" s="71"/>
      <c r="P119" s="71"/>
      <c r="Q119" s="76"/>
      <c r="R119" s="127"/>
    </row>
    <row r="120" spans="2:18" ht="23.25" customHeight="1" x14ac:dyDescent="0.25">
      <c r="B120" s="38" t="s">
        <v>8</v>
      </c>
      <c r="C120" s="34">
        <f>SUM(D120:K120)</f>
        <v>51474</v>
      </c>
      <c r="D120" s="35">
        <v>7000</v>
      </c>
      <c r="E120" s="35">
        <v>1174</v>
      </c>
      <c r="F120" s="35">
        <v>171</v>
      </c>
      <c r="G120" s="35">
        <v>10</v>
      </c>
      <c r="H120" s="35">
        <v>160</v>
      </c>
      <c r="I120" s="35">
        <v>548</v>
      </c>
      <c r="J120" s="35">
        <v>42359</v>
      </c>
      <c r="K120" s="35">
        <v>52</v>
      </c>
      <c r="L120" s="17"/>
      <c r="M120" s="129"/>
      <c r="N120" s="129"/>
      <c r="O120" s="71"/>
      <c r="P120" s="71"/>
      <c r="Q120" s="76"/>
      <c r="R120" s="127"/>
    </row>
    <row r="121" spans="2:18" ht="23.25" customHeight="1" thickBot="1" x14ac:dyDescent="0.3">
      <c r="B121" s="103" t="s">
        <v>9</v>
      </c>
      <c r="C121" s="104">
        <f>SUM(D121:K121)</f>
        <v>15796</v>
      </c>
      <c r="D121" s="105">
        <v>1328</v>
      </c>
      <c r="E121" s="105">
        <v>165</v>
      </c>
      <c r="F121" s="105">
        <v>90</v>
      </c>
      <c r="G121" s="105">
        <v>2</v>
      </c>
      <c r="H121" s="105">
        <v>28</v>
      </c>
      <c r="I121" s="105">
        <v>197</v>
      </c>
      <c r="J121" s="105">
        <v>13972</v>
      </c>
      <c r="K121" s="105">
        <v>14</v>
      </c>
      <c r="L121" s="17"/>
      <c r="M121" s="129"/>
      <c r="N121" s="129"/>
      <c r="O121" s="71"/>
      <c r="P121" s="71"/>
      <c r="Q121" s="76"/>
      <c r="R121" s="127"/>
    </row>
    <row r="122" spans="2:18" ht="25.5" customHeight="1" x14ac:dyDescent="0.25">
      <c r="B122" s="107" t="s">
        <v>3</v>
      </c>
      <c r="C122" s="117">
        <f t="shared" ref="C122:K122" si="22">SUM(C118:C121)</f>
        <v>125847</v>
      </c>
      <c r="D122" s="109">
        <f t="shared" si="22"/>
        <v>15661</v>
      </c>
      <c r="E122" s="109">
        <f t="shared" si="22"/>
        <v>2196</v>
      </c>
      <c r="F122" s="109">
        <f t="shared" si="22"/>
        <v>383</v>
      </c>
      <c r="G122" s="109">
        <f t="shared" si="22"/>
        <v>24</v>
      </c>
      <c r="H122" s="109">
        <f t="shared" si="22"/>
        <v>331</v>
      </c>
      <c r="I122" s="109">
        <f t="shared" si="22"/>
        <v>1443</v>
      </c>
      <c r="J122" s="109">
        <f t="shared" si="22"/>
        <v>105712</v>
      </c>
      <c r="K122" s="109">
        <f t="shared" si="22"/>
        <v>97</v>
      </c>
      <c r="L122" s="119"/>
      <c r="M122" s="70"/>
      <c r="N122" s="70"/>
      <c r="O122" s="72"/>
      <c r="P122" s="72"/>
      <c r="Q122" s="130"/>
      <c r="R122" s="17"/>
    </row>
    <row r="123" spans="2:18" ht="25.5" customHeight="1" thickBot="1" x14ac:dyDescent="0.3">
      <c r="B123" s="48" t="s">
        <v>22</v>
      </c>
      <c r="C123" s="131">
        <f>SUM(D123:K123)</f>
        <v>1</v>
      </c>
      <c r="D123" s="131">
        <f>D122/$C$122</f>
        <v>0.12444476229071809</v>
      </c>
      <c r="E123" s="131">
        <f t="shared" ref="E123:K123" si="23">E122/$C$122</f>
        <v>1.7449760423371236E-2</v>
      </c>
      <c r="F123" s="131">
        <f t="shared" si="23"/>
        <v>3.0433780701963494E-3</v>
      </c>
      <c r="G123" s="131">
        <f t="shared" si="23"/>
        <v>1.9070776418984959E-4</v>
      </c>
      <c r="H123" s="131">
        <f t="shared" si="23"/>
        <v>2.6301779144516754E-3</v>
      </c>
      <c r="I123" s="131">
        <f t="shared" si="23"/>
        <v>1.1466304321914707E-2</v>
      </c>
      <c r="J123" s="131">
        <f t="shared" si="23"/>
        <v>0.84000413200155744</v>
      </c>
      <c r="K123" s="131">
        <f t="shared" si="23"/>
        <v>7.70777213600642E-4</v>
      </c>
      <c r="L123" s="17"/>
      <c r="M123" s="39"/>
      <c r="N123" s="39"/>
      <c r="O123" s="39"/>
      <c r="P123" s="39"/>
      <c r="Q123" s="39"/>
      <c r="R123" s="17"/>
    </row>
    <row r="124" spans="2:18" ht="15" customHeight="1" x14ac:dyDescent="0.25">
      <c r="B124" s="132"/>
      <c r="C124" s="132"/>
      <c r="D124" s="132"/>
      <c r="E124" s="132"/>
      <c r="F124" s="132"/>
      <c r="G124" s="132"/>
      <c r="H124" s="132"/>
      <c r="I124" s="132"/>
      <c r="J124" s="132"/>
      <c r="K124" s="132"/>
      <c r="L124" s="119"/>
      <c r="M124" s="39"/>
      <c r="N124" s="39"/>
      <c r="O124" s="39"/>
      <c r="P124" s="39"/>
      <c r="Q124" s="17"/>
      <c r="R124" s="17"/>
    </row>
    <row r="125" spans="2:18" x14ac:dyDescent="0.25">
      <c r="B125" s="133"/>
      <c r="C125" s="133"/>
      <c r="D125" s="133"/>
      <c r="E125" s="133"/>
      <c r="F125" s="133"/>
      <c r="G125" s="133"/>
      <c r="H125" s="133"/>
      <c r="I125" s="133"/>
      <c r="J125" s="133"/>
      <c r="K125" s="133"/>
      <c r="L125" s="119"/>
      <c r="M125" s="17"/>
      <c r="N125" s="17"/>
      <c r="O125" s="17"/>
      <c r="P125" s="17"/>
      <c r="Q125" s="17"/>
      <c r="R125" s="17"/>
    </row>
    <row r="126" spans="2:18" ht="16.5" x14ac:dyDescent="0.25">
      <c r="B126" s="134"/>
      <c r="C126" s="72"/>
      <c r="D126" s="71"/>
      <c r="E126" s="71"/>
      <c r="F126" s="135"/>
      <c r="G126" s="37"/>
      <c r="H126" s="72"/>
      <c r="I126" s="72"/>
      <c r="J126" s="71"/>
      <c r="K126" s="71"/>
      <c r="L126" s="39"/>
      <c r="M126" s="40"/>
      <c r="N126" s="40"/>
      <c r="O126" s="40"/>
      <c r="P126" s="40"/>
      <c r="Q126" s="40"/>
      <c r="R126" s="40"/>
    </row>
    <row r="127" spans="2:18" ht="16.5" x14ac:dyDescent="0.25">
      <c r="B127" s="134"/>
      <c r="C127" s="72"/>
      <c r="D127" s="71"/>
      <c r="E127" s="71"/>
      <c r="F127" s="135"/>
      <c r="G127" s="37"/>
      <c r="H127" s="72"/>
      <c r="I127" s="72"/>
      <c r="J127" s="71"/>
      <c r="K127" s="71"/>
      <c r="L127" s="39"/>
      <c r="M127" s="40"/>
      <c r="N127" s="40"/>
      <c r="O127" s="40"/>
      <c r="P127" s="40"/>
      <c r="Q127" s="40"/>
      <c r="R127" s="40"/>
    </row>
    <row r="128" spans="2:18" x14ac:dyDescent="0.25">
      <c r="B128" s="1"/>
      <c r="C128" s="1"/>
      <c r="D128" s="1"/>
      <c r="E128" s="1"/>
      <c r="F128" s="1"/>
      <c r="G128" s="1"/>
      <c r="H128" s="1"/>
      <c r="I128" s="1"/>
      <c r="J128" s="1"/>
      <c r="K128" s="1"/>
      <c r="L128" s="1"/>
      <c r="M128" s="1"/>
      <c r="N128" s="1"/>
      <c r="O128" s="1"/>
      <c r="P128" s="1"/>
      <c r="Q128" s="1"/>
      <c r="R128" s="1"/>
    </row>
    <row r="129" spans="2:18" ht="18" x14ac:dyDescent="0.25">
      <c r="B129" s="16"/>
      <c r="C129" s="16"/>
      <c r="D129" s="16"/>
      <c r="E129" s="16"/>
      <c r="F129" s="16"/>
      <c r="G129" s="16"/>
      <c r="H129" s="16"/>
      <c r="I129" s="16"/>
      <c r="J129" s="16"/>
      <c r="K129" s="16"/>
      <c r="L129" s="16"/>
      <c r="M129" s="16"/>
      <c r="N129" s="16"/>
      <c r="O129" s="16"/>
      <c r="P129" s="16"/>
      <c r="Q129" s="16"/>
      <c r="R129" s="16"/>
    </row>
    <row r="130" spans="2:18" x14ac:dyDescent="0.25">
      <c r="B130" s="17"/>
      <c r="C130" s="17"/>
      <c r="D130" s="17"/>
      <c r="E130" s="17"/>
      <c r="F130" s="17"/>
      <c r="G130" s="17"/>
      <c r="H130" s="17"/>
      <c r="I130" s="17"/>
      <c r="J130" s="17"/>
      <c r="K130" s="17"/>
      <c r="L130" s="17"/>
      <c r="M130" s="17"/>
      <c r="N130" s="17"/>
      <c r="O130" s="17"/>
      <c r="P130" s="17"/>
      <c r="Q130" s="17"/>
      <c r="R130" s="17"/>
    </row>
    <row r="131" spans="2:18" ht="16.5" x14ac:dyDescent="0.25">
      <c r="B131" s="134"/>
      <c r="C131" s="72"/>
      <c r="D131" s="71"/>
      <c r="E131" s="71"/>
      <c r="F131" s="135"/>
      <c r="G131" s="46"/>
      <c r="H131" s="72"/>
      <c r="I131" s="72"/>
      <c r="J131" s="72"/>
      <c r="K131" s="72"/>
      <c r="M131" s="74"/>
      <c r="N131" s="74"/>
      <c r="O131" s="74"/>
      <c r="P131" s="74"/>
      <c r="Q131" s="74"/>
      <c r="R131" s="74"/>
    </row>
    <row r="132" spans="2:18" ht="27.75" customHeight="1" x14ac:dyDescent="0.25">
      <c r="B132" s="1"/>
      <c r="C132" s="1"/>
      <c r="D132" s="1"/>
      <c r="E132" s="1"/>
      <c r="F132" s="1"/>
      <c r="G132" s="1"/>
      <c r="H132" s="1"/>
      <c r="I132" s="1"/>
      <c r="J132" s="1"/>
      <c r="K132" s="1"/>
      <c r="M132" s="136" t="s">
        <v>58</v>
      </c>
      <c r="N132" s="17"/>
      <c r="O132" s="17"/>
      <c r="P132" s="17"/>
      <c r="Q132" s="17"/>
      <c r="R132" s="1"/>
    </row>
    <row r="133" spans="2:18" ht="66" customHeight="1" x14ac:dyDescent="0.25">
      <c r="B133" s="93" t="s">
        <v>59</v>
      </c>
      <c r="C133" s="137" t="s">
        <v>60</v>
      </c>
      <c r="D133" s="92" t="s">
        <v>61</v>
      </c>
      <c r="E133" s="92"/>
      <c r="F133" s="93"/>
      <c r="G133" s="138" t="s">
        <v>62</v>
      </c>
      <c r="H133" s="139"/>
      <c r="I133" s="140" t="s">
        <v>63</v>
      </c>
      <c r="J133" s="141"/>
      <c r="K133" s="142"/>
      <c r="L133" s="142"/>
      <c r="M133" s="17"/>
      <c r="N133" s="39"/>
      <c r="O133" s="39"/>
      <c r="P133" s="39"/>
      <c r="Q133" s="39"/>
    </row>
    <row r="134" spans="2:18" ht="33.75" customHeight="1" x14ac:dyDescent="0.25">
      <c r="B134" s="143"/>
      <c r="C134" s="144"/>
      <c r="D134" s="145" t="s">
        <v>64</v>
      </c>
      <c r="E134" s="96" t="s">
        <v>65</v>
      </c>
      <c r="F134" s="146" t="s">
        <v>66</v>
      </c>
      <c r="G134" s="147" t="s">
        <v>67</v>
      </c>
      <c r="H134" s="148" t="s">
        <v>68</v>
      </c>
      <c r="I134" s="149" t="s">
        <v>67</v>
      </c>
      <c r="J134" s="150" t="s">
        <v>68</v>
      </c>
      <c r="K134" s="151"/>
      <c r="L134" s="152"/>
      <c r="M134" s="126"/>
      <c r="N134" s="126"/>
      <c r="O134" s="126"/>
      <c r="P134" s="126"/>
      <c r="Q134" s="126"/>
      <c r="R134" s="153"/>
    </row>
    <row r="135" spans="2:18" ht="17.25" customHeight="1" x14ac:dyDescent="0.25">
      <c r="B135" s="38" t="s">
        <v>69</v>
      </c>
      <c r="C135" s="34">
        <f>SUM(D135:F135)</f>
        <v>1568</v>
      </c>
      <c r="D135" s="154">
        <v>233</v>
      </c>
      <c r="E135" s="35">
        <v>694</v>
      </c>
      <c r="F135" s="35">
        <v>641</v>
      </c>
      <c r="G135" s="35">
        <v>360</v>
      </c>
      <c r="H135" s="35">
        <v>1208</v>
      </c>
      <c r="I135" s="154">
        <v>90</v>
      </c>
      <c r="J135" s="154">
        <v>1478</v>
      </c>
      <c r="K135" s="155"/>
      <c r="L135" s="155"/>
      <c r="M135" s="129"/>
      <c r="N135" s="72"/>
      <c r="O135" s="72"/>
      <c r="P135" s="71"/>
      <c r="Q135" s="71"/>
    </row>
    <row r="136" spans="2:18" ht="17.25" customHeight="1" x14ac:dyDescent="0.25">
      <c r="B136" s="38" t="s">
        <v>70</v>
      </c>
      <c r="C136" s="34">
        <f t="shared" ref="C136:C158" si="24">SUM(D136:F136)</f>
        <v>7636</v>
      </c>
      <c r="D136" s="35">
        <v>1337</v>
      </c>
      <c r="E136" s="35">
        <v>3630</v>
      </c>
      <c r="F136" s="35">
        <v>2669</v>
      </c>
      <c r="G136" s="35">
        <v>1709</v>
      </c>
      <c r="H136" s="35">
        <v>5927</v>
      </c>
      <c r="I136" s="35">
        <v>568</v>
      </c>
      <c r="J136" s="35">
        <v>7068</v>
      </c>
      <c r="K136" s="155"/>
      <c r="L136" s="155"/>
      <c r="M136" s="129"/>
      <c r="N136" s="72"/>
      <c r="O136" s="72"/>
      <c r="P136" s="71"/>
      <c r="Q136" s="71"/>
    </row>
    <row r="137" spans="2:18" ht="17.25" customHeight="1" x14ac:dyDescent="0.25">
      <c r="B137" s="38" t="s">
        <v>71</v>
      </c>
      <c r="C137" s="34">
        <f t="shared" si="24"/>
        <v>3483</v>
      </c>
      <c r="D137" s="35">
        <v>948</v>
      </c>
      <c r="E137" s="35">
        <v>1956</v>
      </c>
      <c r="F137" s="35">
        <v>579</v>
      </c>
      <c r="G137" s="35">
        <v>653</v>
      </c>
      <c r="H137" s="35">
        <v>2830</v>
      </c>
      <c r="I137" s="35">
        <v>47</v>
      </c>
      <c r="J137" s="35">
        <v>3436</v>
      </c>
      <c r="K137" s="155"/>
      <c r="L137" s="155"/>
      <c r="M137" s="129"/>
      <c r="N137" s="72"/>
      <c r="O137" s="72"/>
      <c r="P137" s="71"/>
      <c r="Q137" s="71"/>
    </row>
    <row r="138" spans="2:18" ht="17.25" customHeight="1" x14ac:dyDescent="0.25">
      <c r="B138" s="38" t="s">
        <v>72</v>
      </c>
      <c r="C138" s="34">
        <f t="shared" si="24"/>
        <v>13852</v>
      </c>
      <c r="D138" s="35">
        <v>3928</v>
      </c>
      <c r="E138" s="35">
        <v>7813</v>
      </c>
      <c r="F138" s="35">
        <v>2111</v>
      </c>
      <c r="G138" s="35">
        <v>2461</v>
      </c>
      <c r="H138" s="35">
        <v>11391</v>
      </c>
      <c r="I138" s="35">
        <v>751</v>
      </c>
      <c r="J138" s="35">
        <v>13101</v>
      </c>
      <c r="K138" s="155"/>
      <c r="L138" s="155"/>
      <c r="M138" s="129"/>
      <c r="N138" s="72"/>
      <c r="O138" s="72"/>
      <c r="P138" s="71"/>
      <c r="Q138" s="71"/>
    </row>
    <row r="139" spans="2:18" ht="17.25" customHeight="1" x14ac:dyDescent="0.25">
      <c r="B139" s="38" t="s">
        <v>73</v>
      </c>
      <c r="C139" s="34">
        <f t="shared" si="24"/>
        <v>4519</v>
      </c>
      <c r="D139" s="35">
        <v>1107</v>
      </c>
      <c r="E139" s="35">
        <v>2416</v>
      </c>
      <c r="F139" s="35">
        <v>996</v>
      </c>
      <c r="G139" s="35">
        <v>1307</v>
      </c>
      <c r="H139" s="35">
        <v>3212</v>
      </c>
      <c r="I139" s="35">
        <v>164</v>
      </c>
      <c r="J139" s="35">
        <v>4355</v>
      </c>
      <c r="K139" s="155"/>
      <c r="L139" s="155"/>
      <c r="M139" s="156"/>
      <c r="N139" s="156"/>
      <c r="O139" s="72"/>
      <c r="P139" s="72"/>
      <c r="Q139" s="72"/>
    </row>
    <row r="140" spans="2:18" ht="17.25" customHeight="1" x14ac:dyDescent="0.25">
      <c r="B140" s="38" t="s">
        <v>74</v>
      </c>
      <c r="C140" s="34">
        <f t="shared" si="24"/>
        <v>3312</v>
      </c>
      <c r="D140" s="35">
        <v>1070</v>
      </c>
      <c r="E140" s="35">
        <v>1555</v>
      </c>
      <c r="F140" s="35">
        <v>687</v>
      </c>
      <c r="G140" s="35">
        <v>297</v>
      </c>
      <c r="H140" s="35">
        <v>3015</v>
      </c>
      <c r="I140" s="35">
        <v>236</v>
      </c>
      <c r="J140" s="35">
        <v>3076</v>
      </c>
      <c r="K140" s="155"/>
      <c r="L140" s="155"/>
      <c r="M140" s="156"/>
      <c r="N140" s="156"/>
      <c r="O140" s="76"/>
      <c r="P140" s="76"/>
      <c r="Q140" s="76"/>
    </row>
    <row r="141" spans="2:18" ht="17.25" customHeight="1" x14ac:dyDescent="0.25">
      <c r="B141" s="38" t="s">
        <v>75</v>
      </c>
      <c r="C141" s="34">
        <f t="shared" si="24"/>
        <v>3297</v>
      </c>
      <c r="D141" s="35">
        <v>1112</v>
      </c>
      <c r="E141" s="35">
        <v>1784</v>
      </c>
      <c r="F141" s="35">
        <v>401</v>
      </c>
      <c r="G141" s="35">
        <v>851</v>
      </c>
      <c r="H141" s="35">
        <v>2446</v>
      </c>
      <c r="I141" s="35">
        <v>183</v>
      </c>
      <c r="J141" s="35">
        <v>3114</v>
      </c>
      <c r="K141" s="155"/>
      <c r="L141" s="155"/>
      <c r="M141" s="157"/>
      <c r="N141" s="39"/>
      <c r="O141" s="39"/>
      <c r="P141" s="39"/>
      <c r="Q141" s="39"/>
    </row>
    <row r="142" spans="2:18" ht="17.25" customHeight="1" x14ac:dyDescent="0.25">
      <c r="B142" s="38" t="s">
        <v>76</v>
      </c>
      <c r="C142" s="34">
        <f t="shared" si="24"/>
        <v>10525</v>
      </c>
      <c r="D142" s="35">
        <v>3983</v>
      </c>
      <c r="E142" s="35">
        <v>5359</v>
      </c>
      <c r="F142" s="35">
        <v>1183</v>
      </c>
      <c r="G142" s="35">
        <v>2123</v>
      </c>
      <c r="H142" s="35">
        <v>8402</v>
      </c>
      <c r="I142" s="35">
        <v>429</v>
      </c>
      <c r="J142" s="35">
        <v>10096</v>
      </c>
      <c r="K142" s="155"/>
      <c r="L142" s="155"/>
      <c r="M142" s="17"/>
      <c r="N142" s="39"/>
      <c r="O142" s="39"/>
      <c r="P142" s="39"/>
      <c r="Q142" s="39"/>
    </row>
    <row r="143" spans="2:18" ht="17.25" customHeight="1" x14ac:dyDescent="0.25">
      <c r="B143" s="38" t="s">
        <v>77</v>
      </c>
      <c r="C143" s="34">
        <f t="shared" si="24"/>
        <v>1866</v>
      </c>
      <c r="D143" s="35">
        <v>328</v>
      </c>
      <c r="E143" s="35">
        <v>918</v>
      </c>
      <c r="F143" s="35">
        <v>620</v>
      </c>
      <c r="G143" s="35">
        <v>846</v>
      </c>
      <c r="H143" s="35">
        <v>1020</v>
      </c>
      <c r="I143" s="35">
        <v>330</v>
      </c>
      <c r="J143" s="35">
        <v>1536</v>
      </c>
      <c r="K143" s="155"/>
      <c r="L143" s="155"/>
      <c r="M143" s="17"/>
      <c r="N143" s="39"/>
      <c r="O143" s="39"/>
      <c r="P143" s="39"/>
      <c r="Q143" s="39"/>
    </row>
    <row r="144" spans="2:18" ht="17.25" customHeight="1" x14ac:dyDescent="0.25">
      <c r="B144" s="38" t="s">
        <v>78</v>
      </c>
      <c r="C144" s="34">
        <f t="shared" si="24"/>
        <v>5376</v>
      </c>
      <c r="D144" s="35">
        <v>1728</v>
      </c>
      <c r="E144" s="35">
        <v>2741</v>
      </c>
      <c r="F144" s="35">
        <v>907</v>
      </c>
      <c r="G144" s="35">
        <v>1193</v>
      </c>
      <c r="H144" s="35">
        <v>4183</v>
      </c>
      <c r="I144" s="35">
        <v>229</v>
      </c>
      <c r="J144" s="35">
        <v>5147</v>
      </c>
      <c r="K144" s="155"/>
      <c r="L144" s="155"/>
      <c r="M144" s="17"/>
      <c r="N144" s="39"/>
      <c r="O144" s="39"/>
      <c r="P144" s="39"/>
      <c r="Q144" s="39"/>
    </row>
    <row r="145" spans="2:17" ht="17.25" customHeight="1" x14ac:dyDescent="0.25">
      <c r="B145" s="38" t="s">
        <v>79</v>
      </c>
      <c r="C145" s="34">
        <f t="shared" si="24"/>
        <v>5435</v>
      </c>
      <c r="D145" s="35">
        <v>1308</v>
      </c>
      <c r="E145" s="35">
        <v>2551</v>
      </c>
      <c r="F145" s="35">
        <v>1576</v>
      </c>
      <c r="G145" s="35">
        <v>1010</v>
      </c>
      <c r="H145" s="35">
        <v>4425</v>
      </c>
      <c r="I145" s="35">
        <v>277</v>
      </c>
      <c r="J145" s="35">
        <v>5158</v>
      </c>
      <c r="K145" s="155"/>
      <c r="L145" s="155"/>
      <c r="M145" s="17"/>
      <c r="N145" s="39"/>
      <c r="O145" s="39"/>
      <c r="P145" s="39"/>
      <c r="Q145" s="39"/>
    </row>
    <row r="146" spans="2:17" ht="17.25" customHeight="1" x14ac:dyDescent="0.25">
      <c r="B146" s="38" t="s">
        <v>80</v>
      </c>
      <c r="C146" s="34">
        <f t="shared" si="24"/>
        <v>7089</v>
      </c>
      <c r="D146" s="35">
        <v>3133</v>
      </c>
      <c r="E146" s="35">
        <v>3034</v>
      </c>
      <c r="F146" s="35">
        <v>922</v>
      </c>
      <c r="G146" s="35">
        <v>1801</v>
      </c>
      <c r="H146" s="35">
        <v>5288</v>
      </c>
      <c r="I146" s="35">
        <v>556</v>
      </c>
      <c r="J146" s="35">
        <v>6533</v>
      </c>
      <c r="K146" s="155"/>
      <c r="L146" s="155"/>
      <c r="M146" s="17"/>
      <c r="N146" s="39"/>
      <c r="O146" s="39"/>
      <c r="P146" s="39"/>
      <c r="Q146" s="39"/>
    </row>
    <row r="147" spans="2:17" ht="17.25" customHeight="1" x14ac:dyDescent="0.25">
      <c r="B147" s="38" t="s">
        <v>81</v>
      </c>
      <c r="C147" s="34">
        <f t="shared" si="24"/>
        <v>6967</v>
      </c>
      <c r="D147" s="35">
        <v>1476</v>
      </c>
      <c r="E147" s="35">
        <v>3324</v>
      </c>
      <c r="F147" s="35">
        <v>2167</v>
      </c>
      <c r="G147" s="35">
        <v>2568</v>
      </c>
      <c r="H147" s="35">
        <v>4399</v>
      </c>
      <c r="I147" s="35">
        <v>416</v>
      </c>
      <c r="J147" s="35">
        <v>6551</v>
      </c>
      <c r="K147" s="155"/>
      <c r="L147" s="155"/>
      <c r="M147" s="17"/>
      <c r="N147" s="39"/>
      <c r="O147" s="39"/>
      <c r="P147" s="39"/>
      <c r="Q147" s="39"/>
    </row>
    <row r="148" spans="2:17" ht="17.25" customHeight="1" x14ac:dyDescent="0.25">
      <c r="B148" s="38" t="s">
        <v>82</v>
      </c>
      <c r="C148" s="34">
        <f t="shared" si="24"/>
        <v>3897</v>
      </c>
      <c r="D148" s="35">
        <v>740</v>
      </c>
      <c r="E148" s="35">
        <v>2100</v>
      </c>
      <c r="F148" s="35">
        <v>1057</v>
      </c>
      <c r="G148" s="35">
        <v>480</v>
      </c>
      <c r="H148" s="35">
        <v>3417</v>
      </c>
      <c r="I148" s="35">
        <v>156</v>
      </c>
      <c r="J148" s="35">
        <v>3741</v>
      </c>
      <c r="K148" s="155"/>
      <c r="L148" s="155"/>
      <c r="M148" s="126"/>
      <c r="N148" s="126"/>
      <c r="O148" s="126"/>
      <c r="P148" s="126"/>
      <c r="Q148" s="126"/>
    </row>
    <row r="149" spans="2:17" ht="17.25" customHeight="1" x14ac:dyDescent="0.25">
      <c r="B149" s="38" t="s">
        <v>83</v>
      </c>
      <c r="C149" s="34">
        <f t="shared" si="24"/>
        <v>41103</v>
      </c>
      <c r="D149" s="35">
        <v>6623</v>
      </c>
      <c r="E149" s="35">
        <v>23026</v>
      </c>
      <c r="F149" s="35">
        <v>11454</v>
      </c>
      <c r="G149" s="35">
        <v>11345</v>
      </c>
      <c r="H149" s="35">
        <v>29758</v>
      </c>
      <c r="I149" s="35">
        <v>1315</v>
      </c>
      <c r="J149" s="35">
        <v>39788</v>
      </c>
      <c r="K149" s="155"/>
      <c r="L149" s="155"/>
      <c r="M149" s="126"/>
      <c r="N149" s="126"/>
      <c r="O149" s="126"/>
      <c r="P149" s="126"/>
      <c r="Q149" s="126"/>
    </row>
    <row r="150" spans="2:17" ht="17.25" customHeight="1" x14ac:dyDescent="0.25">
      <c r="B150" s="38" t="s">
        <v>84</v>
      </c>
      <c r="C150" s="34">
        <f t="shared" si="24"/>
        <v>2302</v>
      </c>
      <c r="D150" s="35">
        <v>322</v>
      </c>
      <c r="E150" s="35">
        <v>874</v>
      </c>
      <c r="F150" s="35">
        <v>1106</v>
      </c>
      <c r="G150" s="35">
        <v>804</v>
      </c>
      <c r="H150" s="35">
        <v>1498</v>
      </c>
      <c r="I150" s="35">
        <v>179</v>
      </c>
      <c r="J150" s="35">
        <v>2123</v>
      </c>
      <c r="K150" s="155"/>
      <c r="L150" s="155"/>
      <c r="M150" s="129"/>
      <c r="N150" s="72"/>
      <c r="O150" s="72"/>
      <c r="P150" s="71"/>
      <c r="Q150" s="71"/>
    </row>
    <row r="151" spans="2:17" ht="17.25" customHeight="1" x14ac:dyDescent="0.25">
      <c r="B151" s="38" t="s">
        <v>85</v>
      </c>
      <c r="C151" s="34">
        <f t="shared" si="24"/>
        <v>1108</v>
      </c>
      <c r="D151" s="35">
        <v>185</v>
      </c>
      <c r="E151" s="35">
        <v>708</v>
      </c>
      <c r="F151" s="35">
        <v>215</v>
      </c>
      <c r="G151" s="35">
        <v>503</v>
      </c>
      <c r="H151" s="35">
        <v>605</v>
      </c>
      <c r="I151" s="35">
        <v>18</v>
      </c>
      <c r="J151" s="35">
        <v>1090</v>
      </c>
      <c r="K151" s="155"/>
      <c r="L151" s="155"/>
      <c r="M151" s="129"/>
      <c r="N151" s="72"/>
      <c r="O151" s="72"/>
      <c r="P151" s="71"/>
      <c r="Q151" s="71"/>
    </row>
    <row r="152" spans="2:17" ht="17.25" customHeight="1" x14ac:dyDescent="0.25">
      <c r="B152" s="38" t="s">
        <v>86</v>
      </c>
      <c r="C152" s="34">
        <f t="shared" si="24"/>
        <v>1396</v>
      </c>
      <c r="D152" s="35">
        <v>425</v>
      </c>
      <c r="E152" s="35">
        <v>783</v>
      </c>
      <c r="F152" s="35">
        <v>188</v>
      </c>
      <c r="G152" s="35">
        <v>355</v>
      </c>
      <c r="H152" s="35">
        <v>1041</v>
      </c>
      <c r="I152" s="35">
        <v>118</v>
      </c>
      <c r="J152" s="35">
        <v>1278</v>
      </c>
      <c r="K152" s="155"/>
      <c r="L152" s="155"/>
      <c r="M152" s="129"/>
      <c r="N152" s="72"/>
      <c r="O152" s="72"/>
      <c r="P152" s="71"/>
      <c r="Q152" s="71"/>
    </row>
    <row r="153" spans="2:17" ht="17.25" customHeight="1" x14ac:dyDescent="0.25">
      <c r="B153" s="38" t="s">
        <v>87</v>
      </c>
      <c r="C153" s="34">
        <f t="shared" si="24"/>
        <v>1408</v>
      </c>
      <c r="D153" s="35">
        <v>532</v>
      </c>
      <c r="E153" s="35">
        <v>488</v>
      </c>
      <c r="F153" s="35">
        <v>388</v>
      </c>
      <c r="G153" s="35">
        <v>533</v>
      </c>
      <c r="H153" s="35">
        <v>875</v>
      </c>
      <c r="I153" s="35">
        <v>160</v>
      </c>
      <c r="J153" s="35">
        <v>1248</v>
      </c>
      <c r="K153" s="155"/>
      <c r="L153" s="155"/>
      <c r="M153" s="129"/>
      <c r="N153" s="72"/>
      <c r="O153" s="72"/>
      <c r="P153" s="71"/>
      <c r="Q153" s="71"/>
    </row>
    <row r="154" spans="2:17" ht="17.25" customHeight="1" x14ac:dyDescent="0.25">
      <c r="B154" s="38" t="s">
        <v>88</v>
      </c>
      <c r="C154" s="34">
        <f t="shared" si="24"/>
        <v>6802</v>
      </c>
      <c r="D154" s="35">
        <v>1799</v>
      </c>
      <c r="E154" s="35">
        <v>3530</v>
      </c>
      <c r="F154" s="35">
        <v>1473</v>
      </c>
      <c r="G154" s="35">
        <v>1339</v>
      </c>
      <c r="H154" s="35">
        <v>5463</v>
      </c>
      <c r="I154" s="35">
        <v>251</v>
      </c>
      <c r="J154" s="35">
        <v>6551</v>
      </c>
      <c r="K154" s="155"/>
      <c r="L154" s="155"/>
      <c r="M154" s="156"/>
      <c r="N154" s="156"/>
      <c r="O154" s="72"/>
      <c r="P154" s="72"/>
      <c r="Q154" s="72"/>
    </row>
    <row r="155" spans="2:17" ht="17.25" customHeight="1" x14ac:dyDescent="0.25">
      <c r="B155" s="38" t="s">
        <v>89</v>
      </c>
      <c r="C155" s="34">
        <f t="shared" si="24"/>
        <v>4660</v>
      </c>
      <c r="D155" s="35">
        <v>1419</v>
      </c>
      <c r="E155" s="35">
        <v>2450</v>
      </c>
      <c r="F155" s="35">
        <v>791</v>
      </c>
      <c r="G155" s="35">
        <v>1163</v>
      </c>
      <c r="H155" s="35">
        <v>3497</v>
      </c>
      <c r="I155" s="35">
        <v>475</v>
      </c>
      <c r="J155" s="35">
        <v>4185</v>
      </c>
      <c r="K155" s="155"/>
      <c r="L155" s="158"/>
      <c r="M155" s="158"/>
      <c r="N155" s="158"/>
      <c r="O155" s="76"/>
      <c r="P155" s="76"/>
      <c r="Q155" s="76"/>
    </row>
    <row r="156" spans="2:17" ht="17.25" customHeight="1" x14ac:dyDescent="0.25">
      <c r="B156" s="38" t="s">
        <v>90</v>
      </c>
      <c r="C156" s="34">
        <f t="shared" si="24"/>
        <v>6557</v>
      </c>
      <c r="D156" s="35">
        <v>2173</v>
      </c>
      <c r="E156" s="35">
        <v>2971</v>
      </c>
      <c r="F156" s="35">
        <v>1413</v>
      </c>
      <c r="G156" s="35">
        <v>1971</v>
      </c>
      <c r="H156" s="35">
        <v>4586</v>
      </c>
      <c r="I156" s="35">
        <v>509</v>
      </c>
      <c r="J156" s="35">
        <v>6048</v>
      </c>
      <c r="K156" s="155"/>
      <c r="L156" s="159" t="s">
        <v>91</v>
      </c>
      <c r="M156" s="160" t="s">
        <v>92</v>
      </c>
      <c r="N156" s="161"/>
      <c r="O156" s="17"/>
      <c r="P156" s="17"/>
      <c r="Q156" s="17"/>
    </row>
    <row r="157" spans="2:17" ht="17.25" customHeight="1" x14ac:dyDescent="0.25">
      <c r="B157" s="38" t="s">
        <v>93</v>
      </c>
      <c r="C157" s="34">
        <f t="shared" si="24"/>
        <v>2397</v>
      </c>
      <c r="D157" s="35">
        <v>479</v>
      </c>
      <c r="E157" s="35">
        <v>1357</v>
      </c>
      <c r="F157" s="35">
        <v>561</v>
      </c>
      <c r="G157" s="35">
        <v>778</v>
      </c>
      <c r="H157" s="35">
        <v>1619</v>
      </c>
      <c r="I157" s="35">
        <v>326</v>
      </c>
      <c r="J157" s="35">
        <v>2071</v>
      </c>
      <c r="K157" s="155"/>
      <c r="L157" s="162"/>
      <c r="M157" s="163" t="s">
        <v>94</v>
      </c>
      <c r="N157" s="164"/>
      <c r="O157" s="39"/>
      <c r="P157" s="39"/>
      <c r="Q157" s="39"/>
    </row>
    <row r="158" spans="2:17" ht="17.25" customHeight="1" x14ac:dyDescent="0.25">
      <c r="B158" s="38" t="s">
        <v>95</v>
      </c>
      <c r="C158" s="34">
        <f t="shared" si="24"/>
        <v>2021</v>
      </c>
      <c r="D158" s="35">
        <v>368</v>
      </c>
      <c r="E158" s="35">
        <v>937</v>
      </c>
      <c r="F158" s="35">
        <v>716</v>
      </c>
      <c r="G158" s="35">
        <v>481</v>
      </c>
      <c r="H158" s="35">
        <v>1540</v>
      </c>
      <c r="I158" s="35">
        <v>66</v>
      </c>
      <c r="J158" s="35">
        <v>1955</v>
      </c>
      <c r="K158" s="155"/>
      <c r="L158" s="165"/>
      <c r="M158" s="163" t="s">
        <v>96</v>
      </c>
      <c r="N158" s="164"/>
      <c r="O158" s="39"/>
      <c r="P158" s="39"/>
      <c r="Q158" s="39"/>
    </row>
    <row r="159" spans="2:17" ht="17.25" customHeight="1" thickBot="1" x14ac:dyDescent="0.3">
      <c r="B159" s="103" t="s">
        <v>97</v>
      </c>
      <c r="C159" s="104">
        <f>SUM(D159:F159)</f>
        <v>2139</v>
      </c>
      <c r="D159" s="105">
        <v>741</v>
      </c>
      <c r="E159" s="105">
        <v>1116</v>
      </c>
      <c r="F159" s="105">
        <v>282</v>
      </c>
      <c r="G159" s="105">
        <v>687</v>
      </c>
      <c r="H159" s="105">
        <v>1452</v>
      </c>
      <c r="I159" s="105">
        <v>158</v>
      </c>
      <c r="J159" s="105">
        <v>1981</v>
      </c>
      <c r="K159" s="155"/>
      <c r="L159" s="166"/>
      <c r="M159" s="163" t="s">
        <v>98</v>
      </c>
      <c r="N159" s="164"/>
      <c r="O159" s="39"/>
      <c r="P159" s="39"/>
      <c r="Q159" s="39"/>
    </row>
    <row r="160" spans="2:17" ht="20.25" customHeight="1" x14ac:dyDescent="0.25">
      <c r="B160" s="107" t="s">
        <v>3</v>
      </c>
      <c r="C160" s="117">
        <f t="shared" ref="C160:J160" si="25">SUM(C135:C159)</f>
        <v>150715</v>
      </c>
      <c r="D160" s="109">
        <f t="shared" si="25"/>
        <v>37497</v>
      </c>
      <c r="E160" s="109">
        <f t="shared" si="25"/>
        <v>78115</v>
      </c>
      <c r="F160" s="109">
        <f t="shared" si="25"/>
        <v>35103</v>
      </c>
      <c r="G160" s="117">
        <f t="shared" si="25"/>
        <v>37618</v>
      </c>
      <c r="H160" s="117">
        <f t="shared" si="25"/>
        <v>113097</v>
      </c>
      <c r="I160" s="109">
        <f t="shared" si="25"/>
        <v>8007</v>
      </c>
      <c r="J160" s="109">
        <f t="shared" si="25"/>
        <v>142708</v>
      </c>
      <c r="K160" s="155"/>
      <c r="L160" s="167"/>
      <c r="M160" s="163" t="s">
        <v>99</v>
      </c>
      <c r="N160" s="164"/>
    </row>
    <row r="161" spans="2:18" ht="15.75" thickBot="1" x14ac:dyDescent="0.3">
      <c r="B161" s="168" t="s">
        <v>22</v>
      </c>
      <c r="C161" s="169">
        <f>SUM(D161:F161)</f>
        <v>1</v>
      </c>
      <c r="D161" s="169">
        <f>D160/$C$160</f>
        <v>0.24879408154463722</v>
      </c>
      <c r="E161" s="169">
        <f t="shared" ref="E161:J161" si="26">E160/$C$160</f>
        <v>0.51829612181932783</v>
      </c>
      <c r="F161" s="169">
        <f t="shared" si="26"/>
        <v>0.23290979663603489</v>
      </c>
      <c r="G161" s="169">
        <f t="shared" si="26"/>
        <v>0.24959692134160502</v>
      </c>
      <c r="H161" s="169">
        <f t="shared" si="26"/>
        <v>0.75040307865839495</v>
      </c>
      <c r="I161" s="169">
        <f t="shared" si="26"/>
        <v>5.3126762432405536E-2</v>
      </c>
      <c r="J161" s="169">
        <f t="shared" si="26"/>
        <v>0.94687323756759445</v>
      </c>
      <c r="K161" s="170"/>
    </row>
    <row r="162" spans="2:18" x14ac:dyDescent="0.25">
      <c r="B162" s="171"/>
      <c r="C162" s="171"/>
      <c r="D162" s="171"/>
      <c r="E162" s="171"/>
      <c r="F162" s="171"/>
      <c r="G162" s="171"/>
      <c r="H162" s="171"/>
      <c r="I162" s="171"/>
      <c r="J162" s="171"/>
      <c r="K162" s="171"/>
      <c r="O162" s="171"/>
      <c r="P162" s="1"/>
      <c r="Q162" s="1"/>
      <c r="R162" s="1"/>
    </row>
    <row r="163" spans="2:18" x14ac:dyDescent="0.25">
      <c r="C163" s="21"/>
      <c r="D163" s="1"/>
      <c r="E163" s="1"/>
      <c r="F163" s="1"/>
      <c r="G163" s="21"/>
      <c r="H163" s="21"/>
      <c r="I163" s="21"/>
      <c r="J163" s="21"/>
      <c r="K163" s="1"/>
      <c r="O163" s="172"/>
      <c r="P163" s="172"/>
      <c r="Q163" s="173"/>
      <c r="R163" s="74"/>
    </row>
    <row r="164" spans="2:18" x14ac:dyDescent="0.25">
      <c r="B164" s="174"/>
      <c r="C164" s="174"/>
      <c r="D164" s="174"/>
      <c r="E164" s="174"/>
      <c r="F164" s="174"/>
      <c r="G164" s="174"/>
      <c r="H164" s="174"/>
      <c r="I164" s="174"/>
      <c r="J164" s="174"/>
      <c r="K164" s="174"/>
      <c r="L164" s="174"/>
      <c r="M164" s="174"/>
      <c r="N164" s="174"/>
      <c r="O164" s="174"/>
    </row>
    <row r="165" spans="2:18" ht="36.75" customHeight="1" x14ac:dyDescent="0.25">
      <c r="B165" s="174"/>
      <c r="C165" s="174"/>
      <c r="D165" s="174"/>
      <c r="E165" s="174"/>
      <c r="F165" s="174"/>
      <c r="G165" s="174"/>
      <c r="H165" s="174"/>
      <c r="I165" s="174"/>
      <c r="J165" s="174"/>
      <c r="K165" s="174"/>
      <c r="L165" s="174"/>
      <c r="M165" s="174"/>
      <c r="N165" s="174"/>
      <c r="O165" s="174"/>
    </row>
    <row r="166" spans="2:18" ht="16.5" customHeight="1" x14ac:dyDescent="0.25">
      <c r="B166" s="1"/>
      <c r="C166" s="1"/>
      <c r="D166" s="1"/>
      <c r="E166" s="1"/>
      <c r="F166" s="1"/>
      <c r="G166" s="1"/>
    </row>
    <row r="167" spans="2:18" ht="23.25" customHeight="1" x14ac:dyDescent="0.25">
      <c r="B167" s="51"/>
      <c r="C167" s="51"/>
      <c r="D167" s="51"/>
      <c r="E167" s="51"/>
      <c r="F167" s="51"/>
      <c r="G167" s="19"/>
    </row>
    <row r="168" spans="2:18" ht="43.5" customHeight="1" x14ac:dyDescent="0.25">
      <c r="B168" s="92" t="s">
        <v>100</v>
      </c>
      <c r="C168" s="93"/>
      <c r="D168" s="175">
        <v>2020</v>
      </c>
      <c r="E168" s="175">
        <v>2021</v>
      </c>
      <c r="F168" s="32" t="s">
        <v>101</v>
      </c>
      <c r="G168" s="127"/>
    </row>
    <row r="169" spans="2:18" ht="27" customHeight="1" thickBot="1" x14ac:dyDescent="0.3">
      <c r="B169" s="176" t="s">
        <v>102</v>
      </c>
      <c r="C169" s="177"/>
      <c r="D169" s="178">
        <v>98363</v>
      </c>
      <c r="E169" s="178">
        <v>150715</v>
      </c>
      <c r="F169" s="179">
        <f t="shared" ref="F169" si="27">E169/D169-1</f>
        <v>0.53223264845521179</v>
      </c>
      <c r="G169" s="127"/>
    </row>
    <row r="170" spans="2:18" ht="21.75" customHeight="1" x14ac:dyDescent="0.25">
      <c r="B170" s="129"/>
      <c r="C170" s="129"/>
      <c r="D170" s="71"/>
      <c r="E170" s="71"/>
      <c r="F170" s="76"/>
      <c r="G170" s="127"/>
    </row>
    <row r="171" spans="2:18" x14ac:dyDescent="0.25">
      <c r="B171" s="28"/>
      <c r="C171" s="28"/>
      <c r="D171" s="28"/>
      <c r="E171" s="28"/>
      <c r="F171" s="28"/>
      <c r="G171" s="180"/>
      <c r="H171" s="17"/>
      <c r="I171" s="17"/>
      <c r="J171" s="17"/>
      <c r="K171" s="17"/>
      <c r="L171" s="17"/>
      <c r="M171" s="1"/>
      <c r="N171" s="1"/>
      <c r="O171" s="1"/>
      <c r="P171" s="1"/>
      <c r="Q171" s="1"/>
      <c r="R171" s="1"/>
    </row>
    <row r="172" spans="2:18" x14ac:dyDescent="0.25">
      <c r="B172" s="28"/>
      <c r="C172" s="28"/>
      <c r="D172" s="28"/>
      <c r="E172" s="28"/>
      <c r="F172" s="28"/>
      <c r="G172" s="180"/>
      <c r="H172" s="17"/>
      <c r="I172" s="17"/>
      <c r="J172" s="17"/>
      <c r="K172" s="17"/>
      <c r="L172" s="17"/>
      <c r="M172" s="1"/>
      <c r="N172" s="1"/>
      <c r="O172" s="1"/>
      <c r="P172" s="1"/>
      <c r="Q172" s="1"/>
      <c r="R172" s="1"/>
    </row>
    <row r="173" spans="2:18" x14ac:dyDescent="0.25">
      <c r="B173" s="181" t="s">
        <v>103</v>
      </c>
      <c r="C173" s="28"/>
      <c r="D173" s="28"/>
      <c r="E173" s="28"/>
      <c r="F173" s="28"/>
      <c r="G173" s="180"/>
      <c r="H173" s="17"/>
      <c r="I173" s="17"/>
      <c r="J173" s="17"/>
      <c r="K173" s="17"/>
      <c r="L173" s="17"/>
      <c r="M173" s="1"/>
      <c r="N173" s="1"/>
      <c r="O173" s="1"/>
      <c r="P173" s="1"/>
      <c r="Q173" s="1"/>
      <c r="R173" s="1"/>
    </row>
    <row r="174" spans="2:18" x14ac:dyDescent="0.25">
      <c r="B174" s="28"/>
      <c r="C174" s="28"/>
      <c r="D174" s="28"/>
      <c r="E174" s="28"/>
      <c r="F174" s="28"/>
      <c r="G174" s="180"/>
      <c r="H174" s="17"/>
      <c r="I174" s="17"/>
      <c r="J174" s="17"/>
      <c r="K174" s="17"/>
      <c r="L174" s="17"/>
      <c r="M174" s="1"/>
      <c r="N174" s="1"/>
      <c r="O174" s="1"/>
      <c r="P174" s="1"/>
      <c r="Q174" s="1"/>
      <c r="R174" s="1"/>
    </row>
    <row r="175" spans="2:18" x14ac:dyDescent="0.25">
      <c r="B175" s="28"/>
      <c r="C175" s="28"/>
      <c r="D175" s="28"/>
      <c r="E175" s="28"/>
      <c r="F175" s="28"/>
      <c r="G175" s="180"/>
      <c r="H175" s="17"/>
      <c r="I175" s="17"/>
      <c r="J175" s="17"/>
      <c r="K175" s="17"/>
      <c r="L175" s="17"/>
      <c r="M175" s="1"/>
      <c r="N175" s="1"/>
      <c r="O175" s="1"/>
      <c r="P175" s="1"/>
      <c r="Q175" s="1"/>
      <c r="R175" s="1"/>
    </row>
    <row r="176" spans="2:18" x14ac:dyDescent="0.25">
      <c r="B176" s="28"/>
      <c r="C176" s="28"/>
      <c r="D176" s="28"/>
      <c r="E176" s="28"/>
      <c r="F176" s="28"/>
      <c r="G176" s="180"/>
      <c r="H176" s="17"/>
      <c r="I176" s="172"/>
      <c r="J176" s="172"/>
      <c r="K176" s="172"/>
      <c r="L176" s="172"/>
      <c r="M176" s="172"/>
      <c r="N176" s="172"/>
      <c r="O176" s="172"/>
      <c r="P176" s="172"/>
      <c r="Q176" s="172"/>
      <c r="R176" s="172"/>
    </row>
    <row r="177" spans="2:18" x14ac:dyDescent="0.25">
      <c r="B177" s="28"/>
      <c r="C177" s="28"/>
      <c r="D177" s="28"/>
      <c r="E177" s="28"/>
      <c r="F177" s="28"/>
      <c r="G177" s="180"/>
      <c r="H177" s="17"/>
      <c r="M177" s="172"/>
      <c r="N177" s="172"/>
      <c r="O177" s="172"/>
      <c r="P177" s="172"/>
      <c r="Q177" s="172"/>
      <c r="R177" s="172"/>
    </row>
    <row r="178" spans="2:18" x14ac:dyDescent="0.25">
      <c r="B178" s="28"/>
      <c r="C178" s="28"/>
      <c r="D178" s="28"/>
      <c r="E178" s="28"/>
      <c r="F178" s="28"/>
      <c r="G178" s="180"/>
      <c r="H178" s="17"/>
    </row>
    <row r="179" spans="2:18" x14ac:dyDescent="0.25">
      <c r="B179" s="28"/>
      <c r="C179" s="28"/>
      <c r="D179" s="28"/>
      <c r="E179" s="28"/>
      <c r="F179" s="28"/>
      <c r="G179" s="180"/>
      <c r="H179" s="17"/>
    </row>
    <row r="180" spans="2:18" x14ac:dyDescent="0.25">
      <c r="B180" s="28"/>
      <c r="C180" s="28"/>
      <c r="D180" s="28"/>
      <c r="E180" s="28"/>
      <c r="F180" s="28"/>
      <c r="G180" s="180"/>
      <c r="H180" s="17"/>
    </row>
    <row r="181" spans="2:18" x14ac:dyDescent="0.25">
      <c r="B181" s="28"/>
      <c r="C181" s="28"/>
      <c r="D181" s="28"/>
      <c r="E181" s="28"/>
      <c r="F181" s="28"/>
      <c r="G181" s="180"/>
      <c r="H181" s="17"/>
    </row>
    <row r="182" spans="2:18" x14ac:dyDescent="0.25">
      <c r="B182" s="28"/>
      <c r="C182" s="28"/>
      <c r="D182" s="28"/>
      <c r="E182" s="28"/>
      <c r="F182" s="28"/>
      <c r="G182" s="180"/>
      <c r="H182" s="17"/>
    </row>
    <row r="183" spans="2:18" x14ac:dyDescent="0.25">
      <c r="B183" s="28"/>
      <c r="C183" s="28"/>
      <c r="D183" s="28"/>
      <c r="E183" s="28"/>
      <c r="F183" s="28"/>
      <c r="G183" s="180"/>
      <c r="H183" s="17"/>
    </row>
    <row r="184" spans="2:18" x14ac:dyDescent="0.25">
      <c r="B184" s="28"/>
      <c r="C184" s="28"/>
      <c r="D184" s="28"/>
      <c r="E184" s="28"/>
      <c r="F184" s="28"/>
      <c r="G184" s="180"/>
      <c r="H184" s="17"/>
    </row>
    <row r="185" spans="2:18" x14ac:dyDescent="0.25">
      <c r="C185" s="172"/>
      <c r="D185" s="172"/>
      <c r="E185" s="172"/>
      <c r="F185" s="182"/>
      <c r="G185" s="172"/>
      <c r="H185" s="172"/>
    </row>
  </sheetData>
  <mergeCells count="26">
    <mergeCell ref="B168:C168"/>
    <mergeCell ref="B169:C169"/>
    <mergeCell ref="M156:N156"/>
    <mergeCell ref="O80:O81"/>
    <mergeCell ref="P80:R80"/>
    <mergeCell ref="M117:N117"/>
    <mergeCell ref="M118:N118"/>
    <mergeCell ref="B133:B134"/>
    <mergeCell ref="C133:C134"/>
    <mergeCell ref="D133:F133"/>
    <mergeCell ref="G133:H133"/>
    <mergeCell ref="I133:J133"/>
    <mergeCell ref="J58:L58"/>
    <mergeCell ref="B80:B81"/>
    <mergeCell ref="C80:C81"/>
    <mergeCell ref="D80:F80"/>
    <mergeCell ref="G80:G81"/>
    <mergeCell ref="H80:J80"/>
    <mergeCell ref="K80:K81"/>
    <mergeCell ref="L80:N80"/>
    <mergeCell ref="B2:R2"/>
    <mergeCell ref="B6:R6"/>
    <mergeCell ref="B7:R7"/>
    <mergeCell ref="B8:R8"/>
    <mergeCell ref="B11:R11"/>
    <mergeCell ref="J55:L55"/>
  </mergeCells>
  <printOptions horizontalCentered="1"/>
  <pageMargins left="0" right="0" top="0.39370078740157483" bottom="0.39370078740157483" header="0.31496062992125984" footer="0.31496062992125984"/>
  <pageSetup paperSize="9" scale="38" fitToHeight="0" orientation="portrait" r:id="rId1"/>
  <rowBreaks count="2" manualBreakCount="2">
    <brk id="101" max="18" man="1"/>
    <brk id="174" max="1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Casos del CEM</vt:lpstr>
      <vt:lpstr>'Casos del CEM'!Área_de_impresión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Wilmer</dc:creator>
  <cp:lastModifiedBy>Wilmer</cp:lastModifiedBy>
  <dcterms:created xsi:type="dcterms:W3CDTF">2021-12-16T21:04:11Z</dcterms:created>
  <dcterms:modified xsi:type="dcterms:W3CDTF">2021-12-16T21:08:26Z</dcterms:modified>
</cp:coreProperties>
</file>