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SETIEMBRE\"/>
    </mc:Choice>
  </mc:AlternateContent>
  <xr:revisionPtr revIDLastSave="0" documentId="8_{9C6FCFF1-C3E4-460F-AE89-5506B56FD47A}" xr6:coauthVersionLast="47" xr6:coauthVersionMax="47" xr10:uidLastSave="{00000000-0000-0000-0000-000000000000}"/>
  <bookViews>
    <workbookView xWindow="2700" yWindow="2790" windowWidth="21735" windowHeight="11505" xr2:uid="{462459C1-FEF4-4802-BE8A-7291690E290C}"/>
  </bookViews>
  <sheets>
    <sheet name="AP" sheetId="1" r:id="rId1"/>
  </sheets>
  <externalReferences>
    <externalReference r:id="rId2"/>
  </externalReferences>
  <definedNames>
    <definedName name="_xlnm._FilterDatabase" localSheetId="0" hidden="1">AP!$M$111:$N$137</definedName>
    <definedName name="_xlnm.Print_Area" localSheetId="0">AP!$A$1:$S$344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3" i="1" l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R310" i="1"/>
  <c r="Q310" i="1"/>
  <c r="P310" i="1"/>
  <c r="O310" i="1"/>
  <c r="N310" i="1"/>
  <c r="M310" i="1"/>
  <c r="C310" i="1" s="1"/>
  <c r="L310" i="1"/>
  <c r="K310" i="1"/>
  <c r="J310" i="1"/>
  <c r="I310" i="1"/>
  <c r="H310" i="1"/>
  <c r="G310" i="1"/>
  <c r="F310" i="1"/>
  <c r="E310" i="1"/>
  <c r="D310" i="1"/>
  <c r="C309" i="1"/>
  <c r="C308" i="1"/>
  <c r="C307" i="1"/>
  <c r="C306" i="1"/>
  <c r="C305" i="1"/>
  <c r="C304" i="1"/>
  <c r="C303" i="1"/>
  <c r="C302" i="1"/>
  <c r="C301" i="1"/>
  <c r="I294" i="1"/>
  <c r="H294" i="1"/>
  <c r="F293" i="1"/>
  <c r="F292" i="1"/>
  <c r="F291" i="1"/>
  <c r="F290" i="1"/>
  <c r="G290" i="1" s="1"/>
  <c r="F289" i="1"/>
  <c r="F288" i="1"/>
  <c r="F287" i="1"/>
  <c r="F286" i="1"/>
  <c r="G286" i="1" s="1"/>
  <c r="F285" i="1"/>
  <c r="O284" i="1"/>
  <c r="P284" i="1" s="1"/>
  <c r="N284" i="1"/>
  <c r="F284" i="1"/>
  <c r="P283" i="1"/>
  <c r="F283" i="1"/>
  <c r="P282" i="1"/>
  <c r="F282" i="1"/>
  <c r="G282" i="1" s="1"/>
  <c r="P281" i="1"/>
  <c r="F281" i="1"/>
  <c r="P280" i="1"/>
  <c r="F280" i="1"/>
  <c r="P279" i="1"/>
  <c r="F279" i="1"/>
  <c r="P278" i="1"/>
  <c r="F278" i="1"/>
  <c r="G278" i="1" s="1"/>
  <c r="P277" i="1"/>
  <c r="F277" i="1"/>
  <c r="P276" i="1"/>
  <c r="F276" i="1"/>
  <c r="P275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Q256" i="1"/>
  <c r="P256" i="1"/>
  <c r="F256" i="1"/>
  <c r="N255" i="1"/>
  <c r="F255" i="1"/>
  <c r="G255" i="1" s="1"/>
  <c r="N254" i="1"/>
  <c r="N256" i="1" s="1"/>
  <c r="F254" i="1"/>
  <c r="F253" i="1"/>
  <c r="F252" i="1"/>
  <c r="G252" i="1" s="1"/>
  <c r="F251" i="1"/>
  <c r="F250" i="1"/>
  <c r="F249" i="1"/>
  <c r="F248" i="1"/>
  <c r="G248" i="1" s="1"/>
  <c r="F247" i="1"/>
  <c r="F246" i="1"/>
  <c r="F245" i="1"/>
  <c r="F244" i="1"/>
  <c r="G244" i="1" s="1"/>
  <c r="R243" i="1"/>
  <c r="Q243" i="1"/>
  <c r="F243" i="1"/>
  <c r="O242" i="1"/>
  <c r="F242" i="1"/>
  <c r="O241" i="1"/>
  <c r="F241" i="1"/>
  <c r="O240" i="1"/>
  <c r="F240" i="1"/>
  <c r="O239" i="1"/>
  <c r="F239" i="1"/>
  <c r="F294" i="1" s="1"/>
  <c r="G294" i="1" s="1"/>
  <c r="I231" i="1"/>
  <c r="I232" i="1" s="1"/>
  <c r="H231" i="1"/>
  <c r="H232" i="1" s="1"/>
  <c r="G231" i="1"/>
  <c r="F231" i="1"/>
  <c r="E231" i="1"/>
  <c r="E232" i="1" s="1"/>
  <c r="D231" i="1"/>
  <c r="F232" i="1" s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I200" i="1"/>
  <c r="H200" i="1"/>
  <c r="F199" i="1"/>
  <c r="F198" i="1"/>
  <c r="G198" i="1" s="1"/>
  <c r="F197" i="1"/>
  <c r="G197" i="1" s="1"/>
  <c r="R196" i="1"/>
  <c r="Q196" i="1"/>
  <c r="F196" i="1"/>
  <c r="G196" i="1" s="1"/>
  <c r="F195" i="1"/>
  <c r="G195" i="1" s="1"/>
  <c r="O194" i="1"/>
  <c r="F194" i="1"/>
  <c r="F193" i="1"/>
  <c r="G193" i="1" s="1"/>
  <c r="O192" i="1"/>
  <c r="F192" i="1"/>
  <c r="F191" i="1"/>
  <c r="O190" i="1"/>
  <c r="P190" i="1" s="1"/>
  <c r="F190" i="1"/>
  <c r="G190" i="1" s="1"/>
  <c r="F189" i="1"/>
  <c r="O188" i="1"/>
  <c r="F188" i="1"/>
  <c r="G188" i="1" s="1"/>
  <c r="F187" i="1"/>
  <c r="G187" i="1" s="1"/>
  <c r="O186" i="1"/>
  <c r="F186" i="1"/>
  <c r="F185" i="1"/>
  <c r="G185" i="1" s="1"/>
  <c r="O184" i="1"/>
  <c r="F184" i="1"/>
  <c r="F183" i="1"/>
  <c r="O182" i="1"/>
  <c r="P182" i="1" s="1"/>
  <c r="F182" i="1"/>
  <c r="G182" i="1" s="1"/>
  <c r="F181" i="1"/>
  <c r="O180" i="1"/>
  <c r="F180" i="1"/>
  <c r="G180" i="1" s="1"/>
  <c r="F179" i="1"/>
  <c r="G179" i="1" s="1"/>
  <c r="O178" i="1"/>
  <c r="F178" i="1"/>
  <c r="F177" i="1"/>
  <c r="G177" i="1" s="1"/>
  <c r="O176" i="1"/>
  <c r="F176" i="1"/>
  <c r="F175" i="1"/>
  <c r="O174" i="1"/>
  <c r="P174" i="1" s="1"/>
  <c r="F174" i="1"/>
  <c r="G174" i="1" s="1"/>
  <c r="F173" i="1"/>
  <c r="O172" i="1"/>
  <c r="F172" i="1"/>
  <c r="G172" i="1" s="1"/>
  <c r="F171" i="1"/>
  <c r="G171" i="1" s="1"/>
  <c r="O170" i="1"/>
  <c r="F170" i="1"/>
  <c r="F169" i="1"/>
  <c r="G169" i="1" s="1"/>
  <c r="O168" i="1"/>
  <c r="O196" i="1" s="1"/>
  <c r="F168" i="1"/>
  <c r="F167" i="1"/>
  <c r="F200" i="1" s="1"/>
  <c r="E161" i="1"/>
  <c r="E162" i="1" s="1"/>
  <c r="D161" i="1"/>
  <c r="D162" i="1" s="1"/>
  <c r="C160" i="1"/>
  <c r="R159" i="1"/>
  <c r="Q159" i="1"/>
  <c r="C159" i="1"/>
  <c r="O158" i="1"/>
  <c r="C158" i="1"/>
  <c r="O157" i="1"/>
  <c r="C157" i="1"/>
  <c r="O156" i="1"/>
  <c r="C156" i="1"/>
  <c r="O155" i="1"/>
  <c r="C155" i="1"/>
  <c r="O154" i="1"/>
  <c r="C154" i="1"/>
  <c r="O153" i="1"/>
  <c r="C153" i="1"/>
  <c r="O152" i="1"/>
  <c r="O159" i="1" s="1"/>
  <c r="C152" i="1"/>
  <c r="C161" i="1" s="1"/>
  <c r="C162" i="1" s="1"/>
  <c r="I139" i="1"/>
  <c r="I140" i="1" s="1"/>
  <c r="H139" i="1"/>
  <c r="H140" i="1" s="1"/>
  <c r="G139" i="1"/>
  <c r="F139" i="1"/>
  <c r="F140" i="1" s="1"/>
  <c r="E139" i="1"/>
  <c r="E140" i="1" s="1"/>
  <c r="D139" i="1"/>
  <c r="G140" i="1" s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I108" i="1"/>
  <c r="H108" i="1"/>
  <c r="G108" i="1"/>
  <c r="F108" i="1"/>
  <c r="E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N94" i="1"/>
  <c r="O94" i="1" s="1"/>
  <c r="M94" i="1"/>
  <c r="C94" i="1"/>
  <c r="O93" i="1"/>
  <c r="C93" i="1"/>
  <c r="O92" i="1"/>
  <c r="C92" i="1"/>
  <c r="O91" i="1"/>
  <c r="C91" i="1"/>
  <c r="O90" i="1"/>
  <c r="C90" i="1"/>
  <c r="O89" i="1"/>
  <c r="C89" i="1"/>
  <c r="O88" i="1"/>
  <c r="C88" i="1"/>
  <c r="O87" i="1"/>
  <c r="C87" i="1"/>
  <c r="O86" i="1"/>
  <c r="C86" i="1"/>
  <c r="O85" i="1"/>
  <c r="C85" i="1"/>
  <c r="C84" i="1"/>
  <c r="C108" i="1" s="1"/>
  <c r="C83" i="1"/>
  <c r="C82" i="1"/>
  <c r="Q77" i="1"/>
  <c r="R75" i="1" s="1"/>
  <c r="L77" i="1"/>
  <c r="M76" i="1"/>
  <c r="M75" i="1"/>
  <c r="M74" i="1"/>
  <c r="M73" i="1"/>
  <c r="M72" i="1"/>
  <c r="M71" i="1"/>
  <c r="G71" i="1"/>
  <c r="H68" i="1" s="1"/>
  <c r="M70" i="1"/>
  <c r="R69" i="1"/>
  <c r="M69" i="1"/>
  <c r="M68" i="1"/>
  <c r="M67" i="1"/>
  <c r="H67" i="1"/>
  <c r="M66" i="1"/>
  <c r="R65" i="1"/>
  <c r="M65" i="1"/>
  <c r="M64" i="1"/>
  <c r="M63" i="1"/>
  <c r="H63" i="1"/>
  <c r="M62" i="1"/>
  <c r="R61" i="1"/>
  <c r="M61" i="1"/>
  <c r="M77" i="1" s="1"/>
  <c r="H59" i="1"/>
  <c r="N55" i="1"/>
  <c r="O53" i="1" s="1"/>
  <c r="O54" i="1"/>
  <c r="O52" i="1"/>
  <c r="O55" i="1" s="1"/>
  <c r="Q44" i="1"/>
  <c r="P44" i="1"/>
  <c r="O44" i="1"/>
  <c r="N44" i="1"/>
  <c r="M44" i="1"/>
  <c r="K43" i="1"/>
  <c r="K42" i="1"/>
  <c r="K41" i="1"/>
  <c r="K40" i="1"/>
  <c r="K39" i="1"/>
  <c r="K38" i="1"/>
  <c r="K37" i="1"/>
  <c r="K36" i="1"/>
  <c r="K35" i="1"/>
  <c r="K44" i="1" s="1"/>
  <c r="K29" i="1"/>
  <c r="G284" i="1" l="1"/>
  <c r="G280" i="1"/>
  <c r="G276" i="1"/>
  <c r="G200" i="1"/>
  <c r="G168" i="1"/>
  <c r="G293" i="1"/>
  <c r="G289" i="1"/>
  <c r="G287" i="1"/>
  <c r="G283" i="1"/>
  <c r="G269" i="1"/>
  <c r="G263" i="1"/>
  <c r="G253" i="1"/>
  <c r="G245" i="1"/>
  <c r="G242" i="1"/>
  <c r="G239" i="1"/>
  <c r="G291" i="1"/>
  <c r="G285" i="1"/>
  <c r="G275" i="1"/>
  <c r="G271" i="1"/>
  <c r="G265" i="1"/>
  <c r="G259" i="1"/>
  <c r="G251" i="1"/>
  <c r="G247" i="1"/>
  <c r="G243" i="1"/>
  <c r="G241" i="1"/>
  <c r="G279" i="1"/>
  <c r="G273" i="1"/>
  <c r="G267" i="1"/>
  <c r="G261" i="1"/>
  <c r="G257" i="1"/>
  <c r="G249" i="1"/>
  <c r="G240" i="1"/>
  <c r="G170" i="1"/>
  <c r="P172" i="1"/>
  <c r="G175" i="1"/>
  <c r="G178" i="1"/>
  <c r="P180" i="1"/>
  <c r="G183" i="1"/>
  <c r="G186" i="1"/>
  <c r="P188" i="1"/>
  <c r="G191" i="1"/>
  <c r="G194" i="1"/>
  <c r="G199" i="1"/>
  <c r="G246" i="1"/>
  <c r="G250" i="1"/>
  <c r="G254" i="1"/>
  <c r="G256" i="1"/>
  <c r="G258" i="1"/>
  <c r="G262" i="1"/>
  <c r="G266" i="1"/>
  <c r="G270" i="1"/>
  <c r="G274" i="1"/>
  <c r="P157" i="1"/>
  <c r="P153" i="1"/>
  <c r="P155" i="1"/>
  <c r="P154" i="1"/>
  <c r="P156" i="1"/>
  <c r="P158" i="1"/>
  <c r="P170" i="1"/>
  <c r="G173" i="1"/>
  <c r="G176" i="1"/>
  <c r="P178" i="1"/>
  <c r="G181" i="1"/>
  <c r="G184" i="1"/>
  <c r="P186" i="1"/>
  <c r="G189" i="1"/>
  <c r="G192" i="1"/>
  <c r="P194" i="1"/>
  <c r="O255" i="1"/>
  <c r="O254" i="1"/>
  <c r="G277" i="1"/>
  <c r="G281" i="1"/>
  <c r="G288" i="1"/>
  <c r="G292" i="1"/>
  <c r="P176" i="1"/>
  <c r="P184" i="1"/>
  <c r="P192" i="1"/>
  <c r="G260" i="1"/>
  <c r="G264" i="1"/>
  <c r="G268" i="1"/>
  <c r="G272" i="1"/>
  <c r="H56" i="1"/>
  <c r="H60" i="1"/>
  <c r="H62" i="1"/>
  <c r="R64" i="1"/>
  <c r="H66" i="1"/>
  <c r="R68" i="1"/>
  <c r="H70" i="1"/>
  <c r="R72" i="1"/>
  <c r="R74" i="1"/>
  <c r="R76" i="1"/>
  <c r="P152" i="1"/>
  <c r="G167" i="1"/>
  <c r="P168" i="1"/>
  <c r="O243" i="1"/>
  <c r="P241" i="1" s="1"/>
  <c r="G232" i="1"/>
  <c r="H57" i="1"/>
  <c r="H61" i="1"/>
  <c r="R63" i="1"/>
  <c r="H65" i="1"/>
  <c r="R67" i="1"/>
  <c r="H69" i="1"/>
  <c r="H58" i="1"/>
  <c r="R62" i="1"/>
  <c r="R77" i="1" s="1"/>
  <c r="H64" i="1"/>
  <c r="R66" i="1"/>
  <c r="R70" i="1"/>
  <c r="R71" i="1"/>
  <c r="R73" i="1"/>
  <c r="H71" i="1" l="1"/>
  <c r="P239" i="1"/>
  <c r="P196" i="1"/>
  <c r="P242" i="1"/>
  <c r="P159" i="1"/>
  <c r="P240" i="1"/>
  <c r="O256" i="1"/>
  <c r="P243" i="1" l="1"/>
</calcChain>
</file>

<file path=xl/sharedStrings.xml><?xml version="1.0" encoding="utf-8"?>
<sst xmlns="http://schemas.openxmlformats.org/spreadsheetml/2006/main" count="530" uniqueCount="221">
  <si>
    <t>REPORTE ESTADÍSTICO DE ACCIONES PREVENTIVAS REALIZADAS POR LOS CENTROS EMERGENCIA MUJER</t>
  </si>
  <si>
    <t>Periodo: Enero - Setiembre, 2024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</si>
  <si>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</si>
  <si>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</si>
  <si>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</si>
  <si>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</si>
  <si>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</si>
  <si>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</si>
  <si>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</si>
  <si>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</si>
  <si>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</si>
  <si>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</si>
  <si>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</si>
  <si>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</si>
  <si>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</si>
  <si>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</si>
  <si>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</si>
  <si>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</si>
  <si>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</si>
  <si>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</si>
  <si>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</si>
  <si>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</si>
  <si>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595 a 2 259 acciones</t>
  </si>
  <si>
    <t>2 260 a 3 923 acciones</t>
  </si>
  <si>
    <t>3 924 a 5 588 acciones</t>
  </si>
  <si>
    <t>5 589 a 7 252 acciones</t>
  </si>
  <si>
    <t>7 253 a 8 916 acciones</t>
  </si>
  <si>
    <t>8 917 a 15 581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</si>
  <si>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</si>
  <si>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</si>
  <si>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</si>
  <si>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</si>
  <si>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</si>
  <si>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</si>
  <si>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</si>
  <si>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</si>
  <si>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</si>
  <si>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</si>
  <si>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</si>
  <si>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</si>
  <si>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</si>
  <si>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</si>
  <si>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</si>
  <si>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</si>
  <si>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</si>
  <si>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</si>
  <si>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</si>
  <si>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</si>
  <si>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</si>
  <si>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</si>
  <si>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</si>
  <si>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</si>
  <si>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</si>
  <si>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</si>
  <si>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</si>
  <si>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</si>
  <si>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</si>
  <si>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</si>
  <si>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</si>
  <si>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</si>
  <si>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</si>
  <si>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</si>
  <si>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</si>
  <si>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</si>
  <si>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</si>
  <si>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</si>
  <si>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</si>
  <si>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</si>
  <si>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</si>
  <si>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</si>
  <si>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</si>
  <si>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</si>
  <si>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</si>
  <si>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</si>
  <si>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</si>
  <si>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</si>
  <si>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</si>
  <si>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</si>
  <si>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</si>
  <si>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</si>
  <si>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</si>
  <si>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</si>
  <si>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</si>
  <si>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</si>
  <si>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</si>
  <si>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</si>
  <si>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</si>
  <si>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</si>
  <si>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</si>
  <si>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</si>
  <si>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</si>
  <si>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</si>
  <si>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</si>
  <si>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</si>
  <si>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</si>
  <si>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</si>
  <si>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</si>
  <si>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</si>
  <si>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</si>
  <si>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2024 *</t>
  </si>
  <si>
    <t>* Información estadística preliminar a setiembre de 2024.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</si>
  <si>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</si>
  <si>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</si>
  <si>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</si>
  <si>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</si>
  <si>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</si>
  <si>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</si>
  <si>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</si>
  <si>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</si>
  <si>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</si>
  <si>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</si>
  <si>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</si>
  <si>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</si>
  <si>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</si>
  <si>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</si>
  <si>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</si>
  <si>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</si>
  <si>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</si>
  <si>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</si>
  <si>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</si>
  <si>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</si>
  <si>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</si>
  <si>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</si>
  <si>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</si>
  <si>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</si>
  <si>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</si>
  <si>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</si>
  <si>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</si>
  <si>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</si>
  <si>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</si>
  <si>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</si>
  <si>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</si>
  <si>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</si>
  <si>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</si>
  <si>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</si>
  <si>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</si>
  <si>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</si>
  <si>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</si>
  <si>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</si>
  <si>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</si>
  <si>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</si>
  <si>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</si>
  <si>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</si>
  <si>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</si>
  <si>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</si>
  <si>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</si>
  <si>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</si>
  <si>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Total de personas informadas</t>
  </si>
  <si>
    <t>11 474 a 34 561 personas</t>
  </si>
  <si>
    <t>34 562 a 57 649 personas</t>
  </si>
  <si>
    <t>57 650 a 80 737 personas</t>
  </si>
  <si>
    <t>80 738 a 103 824 personas</t>
  </si>
  <si>
    <t>103 825 a 126 912 personas</t>
  </si>
  <si>
    <t>126 913 a 301 716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</si>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</sst>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4"/>
      <color rgb="FFFF0000"/>
      <name val="Arial Narrow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1"/>
      <color rgb="FFFF0000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8" fillId="0" borderId="0" applyBorder="0"/>
    <xf numFmtId="0" fontId="20" fillId="0" borderId="0"/>
    <xf numFmtId="9" fontId="5" fillId="0" borderId="0" applyFont="0" applyFill="0" applyBorder="0" applyAlignment="0" applyProtection="0"/>
  </cellStyleXfs>
  <cellXfs count="1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0" borderId="0" xfId="0" applyFont="1"/>
    <xf numFmtId="0" fontId="6" fillId="3" borderId="0" xfId="2" applyFont="1" applyFill="1" applyAlignment="1">
      <alignment horizontal="centerContinuous" vertical="center"/>
    </xf>
    <xf numFmtId="0" fontId="7" fillId="4" borderId="0" xfId="0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3" fillId="4" borderId="0" xfId="0" applyFont="1" applyFill="1"/>
    <xf numFmtId="0" fontId="9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3" fontId="16" fillId="6" borderId="5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9" fillId="8" borderId="7" xfId="3" applyFont="1" applyFill="1" applyBorder="1" applyAlignment="1">
      <alignment horizontal="center" vertical="center"/>
    </xf>
    <xf numFmtId="0" fontId="19" fillId="8" borderId="8" xfId="3" applyFont="1" applyFill="1" applyBorder="1" applyAlignment="1">
      <alignment horizontal="center" vertical="center"/>
    </xf>
    <xf numFmtId="0" fontId="19" fillId="8" borderId="9" xfId="3" applyFont="1" applyFill="1" applyBorder="1" applyAlignment="1">
      <alignment horizontal="center" vertical="center"/>
    </xf>
    <xf numFmtId="0" fontId="21" fillId="9" borderId="0" xfId="4" applyFont="1" applyFill="1"/>
    <xf numFmtId="3" fontId="21" fillId="0" borderId="8" xfId="3" applyNumberFormat="1" applyFont="1" applyBorder="1" applyAlignment="1">
      <alignment horizontal="left" vertical="center"/>
    </xf>
    <xf numFmtId="3" fontId="21" fillId="0" borderId="7" xfId="3" applyNumberFormat="1" applyFont="1" applyBorder="1" applyAlignment="1">
      <alignment horizontal="left" vertical="center"/>
    </xf>
    <xf numFmtId="0" fontId="21" fillId="10" borderId="0" xfId="4" applyFont="1" applyFill="1"/>
    <xf numFmtId="0" fontId="16" fillId="6" borderId="5" xfId="0" applyFont="1" applyFill="1" applyBorder="1" applyAlignment="1">
      <alignment horizontal="left" vertical="center" wrapText="1"/>
    </xf>
    <xf numFmtId="3" fontId="16" fillId="6" borderId="5" xfId="0" applyNumberFormat="1" applyFont="1" applyFill="1" applyBorder="1" applyAlignment="1">
      <alignment horizontal="center" vertical="center" wrapText="1"/>
    </xf>
    <xf numFmtId="0" fontId="21" fillId="11" borderId="0" xfId="4" applyFont="1" applyFill="1"/>
    <xf numFmtId="0" fontId="21" fillId="12" borderId="0" xfId="4" applyFont="1" applyFill="1"/>
    <xf numFmtId="0" fontId="21" fillId="13" borderId="0" xfId="4" applyFont="1" applyFill="1"/>
    <xf numFmtId="0" fontId="21" fillId="14" borderId="0" xfId="4" applyFont="1" applyFill="1"/>
    <xf numFmtId="0" fontId="14" fillId="4" borderId="0" xfId="0" applyFont="1" applyFill="1" applyAlignment="1">
      <alignment horizontal="left" vertical="center"/>
    </xf>
    <xf numFmtId="0" fontId="14" fillId="7" borderId="6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left" vertical="center" wrapText="1"/>
    </xf>
    <xf numFmtId="3" fontId="17" fillId="16" borderId="3" xfId="0" applyNumberFormat="1" applyFont="1" applyFill="1" applyBorder="1" applyAlignment="1">
      <alignment horizontal="center" vertical="center" wrapText="1"/>
    </xf>
    <xf numFmtId="164" fontId="15" fillId="16" borderId="3" xfId="1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164" fontId="15" fillId="4" borderId="3" xfId="1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9" fontId="16" fillId="6" borderId="5" xfId="1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164" fontId="16" fillId="6" borderId="5" xfId="1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23" fillId="17" borderId="0" xfId="2" applyFont="1" applyFill="1" applyAlignment="1">
      <alignment vertical="top"/>
    </xf>
    <xf numFmtId="0" fontId="24" fillId="4" borderId="0" xfId="0" applyFont="1" applyFill="1" applyAlignment="1">
      <alignment horizontal="left" vertical="center"/>
    </xf>
    <xf numFmtId="0" fontId="25" fillId="18" borderId="10" xfId="2" applyFont="1" applyFill="1" applyBorder="1" applyAlignment="1">
      <alignment horizontal="center" vertical="center" wrapText="1"/>
    </xf>
    <xf numFmtId="0" fontId="25" fillId="18" borderId="11" xfId="2" applyFont="1" applyFill="1" applyBorder="1" applyAlignment="1">
      <alignment horizontal="center" vertical="center" wrapText="1"/>
    </xf>
    <xf numFmtId="0" fontId="26" fillId="18" borderId="12" xfId="2" applyFont="1" applyFill="1" applyBorder="1" applyAlignment="1">
      <alignment horizontal="center" vertical="center" wrapText="1"/>
    </xf>
    <xf numFmtId="0" fontId="25" fillId="18" borderId="12" xfId="2" applyFont="1" applyFill="1" applyBorder="1" applyAlignment="1">
      <alignment horizontal="center" vertical="center" wrapText="1"/>
    </xf>
    <xf numFmtId="0" fontId="25" fillId="18" borderId="13" xfId="2" applyFont="1" applyFill="1" applyBorder="1" applyAlignment="1">
      <alignment horizontal="center" vertical="center" wrapText="1"/>
    </xf>
    <xf numFmtId="3" fontId="27" fillId="0" borderId="14" xfId="2" applyNumberFormat="1" applyFont="1" applyBorder="1" applyAlignment="1">
      <alignment horizontal="left" vertical="center"/>
    </xf>
    <xf numFmtId="3" fontId="28" fillId="0" borderId="14" xfId="2" applyNumberFormat="1" applyFont="1" applyBorder="1" applyAlignment="1">
      <alignment horizontal="center" vertical="center"/>
    </xf>
    <xf numFmtId="3" fontId="16" fillId="0" borderId="14" xfId="2" applyNumberFormat="1" applyFont="1" applyBorder="1" applyAlignment="1">
      <alignment horizontal="left" vertical="center"/>
    </xf>
    <xf numFmtId="3" fontId="16" fillId="0" borderId="14" xfId="2" applyNumberFormat="1" applyFont="1" applyBorder="1" applyAlignment="1">
      <alignment horizontal="center" vertical="center"/>
    </xf>
    <xf numFmtId="3" fontId="4" fillId="0" borderId="14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16" fillId="0" borderId="15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horizontal="center" vertical="center"/>
    </xf>
    <xf numFmtId="0" fontId="29" fillId="8" borderId="16" xfId="2" applyFont="1" applyFill="1" applyBorder="1" applyAlignment="1">
      <alignment horizontal="center" vertical="center"/>
    </xf>
    <xf numFmtId="164" fontId="16" fillId="0" borderId="16" xfId="5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14" fillId="5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/>
    </xf>
    <xf numFmtId="3" fontId="31" fillId="4" borderId="3" xfId="0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17" fillId="4" borderId="4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164" fontId="16" fillId="19" borderId="5" xfId="1" applyNumberFormat="1" applyFont="1" applyFill="1" applyBorder="1" applyAlignment="1">
      <alignment horizontal="center" vertical="center"/>
    </xf>
    <xf numFmtId="3" fontId="16" fillId="19" borderId="5" xfId="0" applyNumberFormat="1" applyFont="1" applyFill="1" applyBorder="1" applyAlignment="1">
      <alignment horizontal="center" vertical="center"/>
    </xf>
    <xf numFmtId="164" fontId="29" fillId="0" borderId="16" xfId="5" applyNumberFormat="1" applyFont="1" applyFill="1" applyBorder="1" applyAlignment="1">
      <alignment horizontal="center" vertical="center"/>
    </xf>
    <xf numFmtId="0" fontId="5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3" fontId="16" fillId="4" borderId="3" xfId="0" applyNumberFormat="1" applyFont="1" applyFill="1" applyBorder="1" applyAlignment="1">
      <alignment horizontal="center" vertical="center"/>
    </xf>
    <xf numFmtId="10" fontId="16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3" fontId="15" fillId="4" borderId="0" xfId="0" applyNumberFormat="1" applyFont="1" applyFill="1" applyAlignment="1">
      <alignment horizontal="center" vertical="center" wrapText="1"/>
    </xf>
    <xf numFmtId="164" fontId="15" fillId="4" borderId="0" xfId="1" applyNumberFormat="1" applyFont="1" applyFill="1" applyBorder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164" fontId="15" fillId="4" borderId="3" xfId="1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left" vertical="center" wrapText="1"/>
    </xf>
    <xf numFmtId="0" fontId="32" fillId="4" borderId="3" xfId="0" applyFont="1" applyFill="1" applyBorder="1" applyAlignment="1">
      <alignment horizontal="left" vertical="center" wrapText="1"/>
    </xf>
    <xf numFmtId="165" fontId="15" fillId="4" borderId="0" xfId="1" applyNumberFormat="1" applyFont="1" applyFill="1" applyBorder="1" applyAlignment="1">
      <alignment horizontal="center" vertical="center" wrapText="1"/>
    </xf>
    <xf numFmtId="165" fontId="15" fillId="4" borderId="3" xfId="1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10" fontId="16" fillId="4" borderId="0" xfId="1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 wrapText="1"/>
    </xf>
    <xf numFmtId="10" fontId="16" fillId="19" borderId="5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5" fillId="18" borderId="12" xfId="2" applyFont="1" applyFill="1" applyBorder="1" applyAlignment="1">
      <alignment horizontal="center" vertical="top" wrapText="1"/>
    </xf>
    <xf numFmtId="0" fontId="21" fillId="9" borderId="18" xfId="4" applyFont="1" applyFill="1" applyBorder="1"/>
    <xf numFmtId="0" fontId="21" fillId="10" borderId="18" xfId="4" applyFont="1" applyFill="1" applyBorder="1"/>
    <xf numFmtId="0" fontId="21" fillId="11" borderId="18" xfId="4" applyFont="1" applyFill="1" applyBorder="1"/>
    <xf numFmtId="0" fontId="21" fillId="12" borderId="18" xfId="4" applyFont="1" applyFill="1" applyBorder="1"/>
    <xf numFmtId="0" fontId="21" fillId="13" borderId="18" xfId="4" applyFont="1" applyFill="1" applyBorder="1"/>
    <xf numFmtId="0" fontId="21" fillId="14" borderId="19" xfId="4" applyFont="1" applyFill="1" applyBorder="1"/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5" fontId="16" fillId="4" borderId="3" xfId="1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15" fillId="4" borderId="23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22" fillId="15" borderId="6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/>
    </xf>
    <xf numFmtId="165" fontId="16" fillId="4" borderId="0" xfId="1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16" fillId="6" borderId="5" xfId="0" applyFont="1" applyFill="1" applyBorder="1" applyAlignment="1">
      <alignment horizontal="centerContinuous" vertical="center" wrapText="1"/>
    </xf>
    <xf numFmtId="165" fontId="16" fillId="6" borderId="5" xfId="1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vertical="center" wrapText="1"/>
    </xf>
  </cellXfs>
  <cellStyles count="6">
    <cellStyle name="Normal" xfId="0" builtinId="0"/>
    <cellStyle name="Normal 2 2" xfId="3" xr:uid="{119861FC-1521-4A9C-B8E7-2737F2EF5A3F}"/>
    <cellStyle name="Normal 2 3" xfId="2" xr:uid="{2E51EB5F-FB8B-4673-8CEC-5CF1078A3F18}"/>
    <cellStyle name="Normal 2 4" xfId="4" xr:uid="{B6265D43-7B25-47F2-B596-BCF30DD08F4F}"/>
    <cellStyle name="Porcentaje" xfId="1" builtinId="5"/>
    <cellStyle name="Porcentaje 2 2" xfId="5" xr:uid="{5B71AE41-64C0-4103-B75B-1CE85A31C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5-4BC0-B050-9F05B9E8F84D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BC0-B050-9F05B9E8F8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AP!$J$20:$J$28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AP!$K$20:$K$28</c:f>
              <c:numCache>
                <c:formatCode>#,##0</c:formatCode>
                <c:ptCount val="9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  <c:pt idx="6">
                  <c:v>10038</c:v>
                </c:pt>
                <c:pt idx="7">
                  <c:v>9550</c:v>
                </c:pt>
                <c:pt idx="8">
                  <c:v>10927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5-4BC0-B050-9F05B9E8F8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AP!$D$161:$E$161</c:f>
              <c:strCache>
                <c:ptCount val="2"/>
                <c:pt idx="0">
                  <c:v>894,072</c:v>
                </c:pt>
                <c:pt idx="1">
                  <c:v>565,599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2711-4B9D-82BB-411E3A8F26FC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2711-4B9D-82BB-411E3A8F26FC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1-4B9D-82BB-411E3A8F26FC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1-4B9D-82BB-411E3A8F26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AP!$D$151:$E$151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AP!$D$161:$E$161</c:f>
              <c:numCache>
                <c:formatCode>#,##0</c:formatCode>
                <c:ptCount val="2"/>
                <c:pt idx="0">
                  <c:v>894072</c:v>
                </c:pt>
                <c:pt idx="1">
                  <c:v>565599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11-4B9D-82BB-411E3A8F26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AP!$P$253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3D-4EB3-BC2D-1A679FCAA2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AP!$L$254:$L$255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AP!$P$254:$P$255</c:f>
              <c:numCache>
                <c:formatCode>#,##0</c:formatCode>
                <c:ptCount val="2"/>
                <c:pt idx="0">
                  <c:v>762587</c:v>
                </c:pt>
                <c:pt idx="1">
                  <c:v>131485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D-4EB3-BC2D-1A679FCAA240}"/>
            </c:ext>
          </c:extLst>
        </c:ser>
        <c:ser>
          <c:idx val="1"/>
          <c:order val="1"/>
          <c:tx>
            <c:strRef>
              <c:f>AP!$Q$253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3D-4EB3-BC2D-1A679FCAA2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AP!$L$254:$L$255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AP!$Q$254:$Q$255</c:f>
              <c:numCache>
                <c:formatCode>#,##0</c:formatCode>
                <c:ptCount val="2"/>
                <c:pt idx="0">
                  <c:v>502263</c:v>
                </c:pt>
                <c:pt idx="1">
                  <c:v>63336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3D-4EB3-BC2D-1A679FCAA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AP!$N$111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AP!$M$112:$M$137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Pasco</c:v>
                </c:pt>
                <c:pt idx="6">
                  <c:v>Huancavelica</c:v>
                </c:pt>
                <c:pt idx="7">
                  <c:v>Loreto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AP!$N$112:$N$137</c:f>
              <c:numCache>
                <c:formatCode>#,##0</c:formatCode>
                <c:ptCount val="26"/>
                <c:pt idx="0">
                  <c:v>3489</c:v>
                </c:pt>
                <c:pt idx="1">
                  <c:v>5118</c:v>
                </c:pt>
                <c:pt idx="2">
                  <c:v>5149</c:v>
                </c:pt>
                <c:pt idx="3">
                  <c:v>5808</c:v>
                </c:pt>
                <c:pt idx="4">
                  <c:v>9342</c:v>
                </c:pt>
                <c:pt idx="5">
                  <c:v>9501</c:v>
                </c:pt>
                <c:pt idx="6">
                  <c:v>9505</c:v>
                </c:pt>
                <c:pt idx="7">
                  <c:v>9543</c:v>
                </c:pt>
                <c:pt idx="8">
                  <c:v>10406</c:v>
                </c:pt>
                <c:pt idx="9">
                  <c:v>11611</c:v>
                </c:pt>
                <c:pt idx="10">
                  <c:v>12715</c:v>
                </c:pt>
                <c:pt idx="11">
                  <c:v>14663</c:v>
                </c:pt>
                <c:pt idx="12">
                  <c:v>15281</c:v>
                </c:pt>
                <c:pt idx="13">
                  <c:v>15722</c:v>
                </c:pt>
                <c:pt idx="14">
                  <c:v>15888</c:v>
                </c:pt>
                <c:pt idx="15">
                  <c:v>16189</c:v>
                </c:pt>
                <c:pt idx="16">
                  <c:v>17667</c:v>
                </c:pt>
                <c:pt idx="17">
                  <c:v>19619</c:v>
                </c:pt>
                <c:pt idx="18">
                  <c:v>20725</c:v>
                </c:pt>
                <c:pt idx="19">
                  <c:v>23130</c:v>
                </c:pt>
                <c:pt idx="20">
                  <c:v>24987</c:v>
                </c:pt>
                <c:pt idx="21">
                  <c:v>28509</c:v>
                </c:pt>
                <c:pt idx="22">
                  <c:v>31594</c:v>
                </c:pt>
                <c:pt idx="23">
                  <c:v>33003</c:v>
                </c:pt>
                <c:pt idx="24">
                  <c:v>38356</c:v>
                </c:pt>
                <c:pt idx="25">
                  <c:v>74402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D1A-4263-9FA6-2F26473722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16</xdr:row>
      <xdr:rowOff>304111</xdr:rowOff>
    </xdr:from>
    <xdr:to>
      <xdr:col>17</xdr:col>
      <xdr:colOff>907677</xdr:colOff>
      <xdr:row>28</xdr:row>
      <xdr:rowOff>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51EE218-ACDB-462E-A4B5-D9F1B985A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147</xdr:row>
      <xdr:rowOff>254950</xdr:rowOff>
    </xdr:from>
    <xdr:to>
      <xdr:col>11</xdr:col>
      <xdr:colOff>590418</xdr:colOff>
      <xdr:row>160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47C04C-C588-45C8-A73E-ADFDF3532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86B2694-BBD1-444B-9CEA-7C1C916E7859}"/>
            </a:ext>
          </a:extLst>
        </xdr:cNvPr>
        <xdr:cNvGrpSpPr/>
      </xdr:nvGrpSpPr>
      <xdr:grpSpPr>
        <a:xfrm>
          <a:off x="124732" y="2736650"/>
          <a:ext cx="17295996" cy="325792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2F6798EA-3AB6-4222-A3E9-A63AC2C72E56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6C846B0D-6D3B-4D9E-A1B9-A385DFBADE8C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52</xdr:row>
      <xdr:rowOff>46808</xdr:rowOff>
    </xdr:from>
    <xdr:to>
      <xdr:col>8</xdr:col>
      <xdr:colOff>21772</xdr:colOff>
      <xdr:row>53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9AC1B11-AB85-4D59-B6DD-18C4B6830987}"/>
            </a:ext>
          </a:extLst>
        </xdr:cNvPr>
        <xdr:cNvGrpSpPr/>
      </xdr:nvGrpSpPr>
      <xdr:grpSpPr>
        <a:xfrm>
          <a:off x="192965" y="13824040"/>
          <a:ext cx="7097289" cy="286060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81AAECD-1F40-4F3C-9DCA-9FDAF98105FC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6FB7B29D-0DC5-4BE6-BE11-0EACFE13D450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142</xdr:row>
      <xdr:rowOff>26479</xdr:rowOff>
    </xdr:from>
    <xdr:to>
      <xdr:col>18</xdr:col>
      <xdr:colOff>2802</xdr:colOff>
      <xdr:row>145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7513746-B7AB-4851-87F8-D39FA05D0E75}"/>
            </a:ext>
          </a:extLst>
        </xdr:cNvPr>
        <xdr:cNvGrpSpPr/>
      </xdr:nvGrpSpPr>
      <xdr:grpSpPr>
        <a:xfrm>
          <a:off x="64032" y="42004515"/>
          <a:ext cx="17355913" cy="351914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F0C0E84E-FE1A-4507-BABB-E89B20CB38B0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CA4C85E2-BA9A-44B6-A8D3-CC5D6265953A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163</xdr:row>
      <xdr:rowOff>55483</xdr:rowOff>
    </xdr:from>
    <xdr:to>
      <xdr:col>9</xdr:col>
      <xdr:colOff>44826</xdr:colOff>
      <xdr:row>164</xdr:row>
      <xdr:rowOff>209550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65E35CCE-C5B3-4E2A-A50B-A6FCBBDA30B7}"/>
            </a:ext>
          </a:extLst>
        </xdr:cNvPr>
        <xdr:cNvGrpSpPr/>
      </xdr:nvGrpSpPr>
      <xdr:grpSpPr>
        <a:xfrm>
          <a:off x="127192" y="47351644"/>
          <a:ext cx="8274688" cy="380852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F36519DD-3D08-4DD7-A29C-734F0D046AF5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78627192-968C-4F24-ACC9-63289DB3E579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163</xdr:row>
      <xdr:rowOff>37470</xdr:rowOff>
    </xdr:from>
    <xdr:to>
      <xdr:col>18</xdr:col>
      <xdr:colOff>2242</xdr:colOff>
      <xdr:row>164</xdr:row>
      <xdr:rowOff>114300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2768FAD-91EA-4366-BCF1-737C8E70921B}"/>
            </a:ext>
          </a:extLst>
        </xdr:cNvPr>
        <xdr:cNvGrpSpPr/>
      </xdr:nvGrpSpPr>
      <xdr:grpSpPr>
        <a:xfrm>
          <a:off x="9223131" y="47333631"/>
          <a:ext cx="8196254" cy="303615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C1DC35F9-34F2-49F7-9C2A-8ACC716F0B2F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F8267F6E-4124-4433-AAD8-26E96612E891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147</xdr:row>
      <xdr:rowOff>226423</xdr:rowOff>
    </xdr:from>
    <xdr:to>
      <xdr:col>18</xdr:col>
      <xdr:colOff>11204</xdr:colOff>
      <xdr:row>149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95B4CB27-FDAE-4A10-B31F-3E748D991DB4}"/>
            </a:ext>
          </a:extLst>
        </xdr:cNvPr>
        <xdr:cNvGrpSpPr/>
      </xdr:nvGrpSpPr>
      <xdr:grpSpPr>
        <a:xfrm>
          <a:off x="12403766" y="43281691"/>
          <a:ext cx="5024581" cy="463366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F4DA1BE7-3C2A-4A5B-87DA-44D91AFE36E6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C138BF85-641F-4913-8904-D5CB45947332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6E35362B-A61B-4774-AD8F-86E9146AE2D2}"/>
            </a:ext>
          </a:extLst>
        </xdr:cNvPr>
        <xdr:cNvSpPr/>
      </xdr:nvSpPr>
      <xdr:spPr>
        <a:xfrm>
          <a:off x="5962649" y="335096"/>
          <a:ext cx="1121933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CC04D6E-6ECE-42DE-BEE4-D1E3916AC8DC}"/>
            </a:ext>
          </a:extLst>
        </xdr:cNvPr>
        <xdr:cNvSpPr txBox="1"/>
      </xdr:nvSpPr>
      <xdr:spPr>
        <a:xfrm>
          <a:off x="147057" y="2184183"/>
          <a:ext cx="17255118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 descr="Texto&#10;&#10;Descripción generada automáticamente con confianza media">
          <a:extLst>
            <a:ext uri="{FF2B5EF4-FFF2-40B4-BE49-F238E27FC236}">
              <a16:creationId xmlns:a16="http://schemas.microsoft.com/office/drawing/2014/main" id="{53BEC022-5287-4B55-98CA-6F959BE0C03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AF3B4AB-9CE1-49E2-BB54-80EF8D2D58BB}"/>
            </a:ext>
          </a:extLst>
        </xdr:cNvPr>
        <xdr:cNvGrpSpPr/>
      </xdr:nvGrpSpPr>
      <xdr:grpSpPr>
        <a:xfrm>
          <a:off x="8220979" y="3557821"/>
          <a:ext cx="3075671" cy="498960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0043A05E-15AE-47D0-9E65-66911891566C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9C3C4E59-954E-4B02-B8DC-5577D1F7A04B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30</xdr:row>
      <xdr:rowOff>18167</xdr:rowOff>
    </xdr:from>
    <xdr:to>
      <xdr:col>17</xdr:col>
      <xdr:colOff>0</xdr:colOff>
      <xdr:row>31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10100700-2817-40EB-9380-FE5FC6390227}"/>
            </a:ext>
          </a:extLst>
        </xdr:cNvPr>
        <xdr:cNvGrpSpPr/>
      </xdr:nvGrpSpPr>
      <xdr:grpSpPr>
        <a:xfrm>
          <a:off x="8367030" y="7728881"/>
          <a:ext cx="8199666" cy="424923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A064FC8D-2C7A-4977-82AA-8C3E71887623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4D9A4BCD-8692-4278-AEC7-FFAF0E48FF41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147</xdr:row>
      <xdr:rowOff>187002</xdr:rowOff>
    </xdr:from>
    <xdr:to>
      <xdr:col>5</xdr:col>
      <xdr:colOff>27214</xdr:colOff>
      <xdr:row>149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83551C54-2E5B-4A6E-ACCC-836942C66FE6}"/>
            </a:ext>
          </a:extLst>
        </xdr:cNvPr>
        <xdr:cNvGrpSpPr/>
      </xdr:nvGrpSpPr>
      <xdr:grpSpPr>
        <a:xfrm>
          <a:off x="152320" y="43242270"/>
          <a:ext cx="3809626" cy="555248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4EC05F05-2C36-485B-BA82-75725D478709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4C4DB4C7-0696-4BE9-BA0D-57753EF34537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49</xdr:row>
      <xdr:rowOff>35681</xdr:rowOff>
    </xdr:from>
    <xdr:to>
      <xdr:col>16</xdr:col>
      <xdr:colOff>76200</xdr:colOff>
      <xdr:row>49</xdr:row>
      <xdr:rowOff>315686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4420C241-B2F9-482A-9706-BB8E7B313351}"/>
            </a:ext>
          </a:extLst>
        </xdr:cNvPr>
        <xdr:cNvGrpSpPr/>
      </xdr:nvGrpSpPr>
      <xdr:grpSpPr>
        <a:xfrm>
          <a:off x="8360172" y="12860413"/>
          <a:ext cx="7341564" cy="280005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EE92DD80-063E-46FA-88B8-9E6DB02B3ABE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F239A9F9-5E4D-4786-8515-C3CBA1898869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55</xdr:row>
      <xdr:rowOff>283160</xdr:rowOff>
    </xdr:from>
    <xdr:to>
      <xdr:col>13</xdr:col>
      <xdr:colOff>0</xdr:colOff>
      <xdr:row>57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3340579B-39BE-42FF-BAFB-40270E885234}"/>
            </a:ext>
          </a:extLst>
        </xdr:cNvPr>
        <xdr:cNvGrpSpPr/>
      </xdr:nvGrpSpPr>
      <xdr:grpSpPr>
        <a:xfrm>
          <a:off x="8357054" y="14763428"/>
          <a:ext cx="4002767" cy="702723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5EF7FC0A-2CC7-4616-8623-656C68E5BE9A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D01713A5-A17F-46B1-91F3-9C776DC766B8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55</xdr:row>
      <xdr:rowOff>284554</xdr:rowOff>
    </xdr:from>
    <xdr:to>
      <xdr:col>18</xdr:col>
      <xdr:colOff>1393</xdr:colOff>
      <xdr:row>57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E2AC409D-299B-4DE0-97AF-35D95DAE1CC8}"/>
            </a:ext>
          </a:extLst>
        </xdr:cNvPr>
        <xdr:cNvGrpSpPr/>
      </xdr:nvGrpSpPr>
      <xdr:grpSpPr>
        <a:xfrm>
          <a:off x="13575625" y="14764822"/>
          <a:ext cx="3842911" cy="702723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587AEBA6-FFBD-4860-BC9C-B8DF1DDF26AF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8212DC48-0C62-4F6D-997F-5EAF7B56F792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52</xdr:row>
      <xdr:rowOff>129964</xdr:rowOff>
    </xdr:from>
    <xdr:to>
      <xdr:col>11</xdr:col>
      <xdr:colOff>1</xdr:colOff>
      <xdr:row>55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320ECDDB-6960-4498-87D2-F48FCD07C724}"/>
            </a:ext>
          </a:extLst>
        </xdr:cNvPr>
        <xdr:cNvCxnSpPr/>
      </xdr:nvCxnSpPr>
      <xdr:spPr>
        <a:xfrm rot="5400000">
          <a:off x="9537662" y="13773830"/>
          <a:ext cx="762929" cy="7928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53</xdr:row>
      <xdr:rowOff>174170</xdr:rowOff>
    </xdr:from>
    <xdr:to>
      <xdr:col>16</xdr:col>
      <xdr:colOff>117555</xdr:colOff>
      <xdr:row>55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39ED22FC-B012-4489-A65C-6F59C277B43E}"/>
            </a:ext>
          </a:extLst>
        </xdr:cNvPr>
        <xdr:cNvCxnSpPr/>
      </xdr:nvCxnSpPr>
      <xdr:spPr>
        <a:xfrm rot="16200000" flipH="1">
          <a:off x="15227192" y="14051297"/>
          <a:ext cx="491516" cy="512161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80</xdr:row>
      <xdr:rowOff>118651</xdr:rowOff>
    </xdr:from>
    <xdr:to>
      <xdr:col>14</xdr:col>
      <xdr:colOff>976720</xdr:colOff>
      <xdr:row>81</xdr:row>
      <xdr:rowOff>332832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8307A598-C8D7-46FD-A32B-96199A6EB3D8}"/>
            </a:ext>
          </a:extLst>
        </xdr:cNvPr>
        <xdr:cNvGrpSpPr/>
      </xdr:nvGrpSpPr>
      <xdr:grpSpPr>
        <a:xfrm>
          <a:off x="9116876" y="23931151"/>
          <a:ext cx="5387612" cy="588377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96F907E0-0F50-4373-B9C4-E4BBB7301C35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9C4E984F-540F-458A-B0EE-C88CC892BA23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10</xdr:col>
      <xdr:colOff>68035</xdr:colOff>
      <xdr:row>98</xdr:row>
      <xdr:rowOff>126211</xdr:rowOff>
    </xdr:from>
    <xdr:to>
      <xdr:col>16</xdr:col>
      <xdr:colOff>274863</xdr:colOff>
      <xdr:row>100</xdr:row>
      <xdr:rowOff>243232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339F78E7-AEBA-445C-8823-5E1D45B6BB45}"/>
            </a:ext>
          </a:extLst>
        </xdr:cNvPr>
        <xdr:cNvSpPr txBox="1"/>
      </xdr:nvSpPr>
      <xdr:spPr>
        <a:xfrm>
          <a:off x="9497785" y="29787061"/>
          <a:ext cx="6388553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4,8 puntos porcentuales de enero a setiembre 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233</xdr:row>
      <xdr:rowOff>201724</xdr:rowOff>
    </xdr:from>
    <xdr:to>
      <xdr:col>9</xdr:col>
      <xdr:colOff>0</xdr:colOff>
      <xdr:row>235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D4318B08-5692-465D-BCAB-CFC87648A0B2}"/>
            </a:ext>
          </a:extLst>
        </xdr:cNvPr>
        <xdr:cNvGrpSpPr/>
      </xdr:nvGrpSpPr>
      <xdr:grpSpPr>
        <a:xfrm>
          <a:off x="124732" y="64869670"/>
          <a:ext cx="8232322" cy="487437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E9952E45-6818-4B88-ABB0-716D9F1C06E0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06F5BA2E-308B-4F7B-BADE-9FB166C474F1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270</xdr:row>
      <xdr:rowOff>116853</xdr:rowOff>
    </xdr:from>
    <xdr:to>
      <xdr:col>15</xdr:col>
      <xdr:colOff>847724</xdr:colOff>
      <xdr:row>272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03FE1E36-B768-4D4F-87FE-482E0F94AA59}"/>
            </a:ext>
          </a:extLst>
        </xdr:cNvPr>
        <xdr:cNvGrpSpPr/>
      </xdr:nvGrpSpPr>
      <xdr:grpSpPr>
        <a:xfrm>
          <a:off x="10337291" y="76577657"/>
          <a:ext cx="5160790" cy="656085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6BDD89C3-7F43-4DBB-A934-CE7F167D6B4A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7DFAD142-C7CB-42D4-B8E1-03747AD92284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288</xdr:row>
      <xdr:rowOff>22414</xdr:rowOff>
    </xdr:from>
    <xdr:to>
      <xdr:col>17</xdr:col>
      <xdr:colOff>137671</xdr:colOff>
      <xdr:row>290</xdr:row>
      <xdr:rowOff>235025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43387FEF-6D14-481B-9999-068174B3BD74}"/>
            </a:ext>
          </a:extLst>
        </xdr:cNvPr>
        <xdr:cNvSpPr txBox="1"/>
      </xdr:nvSpPr>
      <xdr:spPr>
        <a:xfrm>
          <a:off x="10352554" y="82242214"/>
          <a:ext cx="6339567" cy="86031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22,6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setiembre de 2024 frente a lo registrado en el mismo periodo del año anterior.</a:t>
          </a:r>
        </a:p>
      </xdr:txBody>
    </xdr:sp>
    <xdr:clientData/>
  </xdr:twoCellAnchor>
  <xdr:oneCellAnchor>
    <xdr:from>
      <xdr:col>11</xdr:col>
      <xdr:colOff>544820</xdr:colOff>
      <xdr:row>156</xdr:row>
      <xdr:rowOff>234524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7EF315D4-BF67-432B-A9BC-DB47AC3C5F3F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0395" y="4572592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774807</xdr:colOff>
      <xdr:row>156</xdr:row>
      <xdr:rowOff>220382</xdr:rowOff>
    </xdr:from>
    <xdr:ext cx="380999" cy="836930"/>
    <xdr:pic>
      <xdr:nvPicPr>
        <xdr:cNvPr id="57" name="Imagen 56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0DE7B62A-3304-4536-AD31-C202BF01C87C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957" y="45711782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233</xdr:row>
      <xdr:rowOff>173211</xdr:rowOff>
    </xdr:from>
    <xdr:to>
      <xdr:col>18</xdr:col>
      <xdr:colOff>0</xdr:colOff>
      <xdr:row>235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26728995-B659-41A8-BCA9-D2F99EA97E56}"/>
            </a:ext>
          </a:extLst>
        </xdr:cNvPr>
        <xdr:cNvGrpSpPr/>
      </xdr:nvGrpSpPr>
      <xdr:grpSpPr>
        <a:xfrm>
          <a:off x="10343296" y="64841157"/>
          <a:ext cx="7073847" cy="482331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5F48AD4C-0C8E-4ECC-800B-DD101493A644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113C8043-5A0B-4253-A7F4-57CDC9F9BF43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257</xdr:row>
      <xdr:rowOff>21133</xdr:rowOff>
    </xdr:from>
    <xdr:to>
      <xdr:col>17</xdr:col>
      <xdr:colOff>559494</xdr:colOff>
      <xdr:row>269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5C46F6AA-1F7C-4139-AEDC-D647776D1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248</xdr:row>
      <xdr:rowOff>168891</xdr:rowOff>
    </xdr:from>
    <xdr:to>
      <xdr:col>16</xdr:col>
      <xdr:colOff>793217</xdr:colOff>
      <xdr:row>250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A02856EB-3009-4BC2-ABD4-DAAAF54B60CF}"/>
            </a:ext>
          </a:extLst>
        </xdr:cNvPr>
        <xdr:cNvGrpSpPr/>
      </xdr:nvGrpSpPr>
      <xdr:grpSpPr>
        <a:xfrm>
          <a:off x="10207625" y="69395230"/>
          <a:ext cx="6211128" cy="542260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1B2847B6-275F-4154-B6C3-7ACA4C11F4E5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1A20C9B6-33D9-483F-8454-FBAA7177B259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96</xdr:row>
      <xdr:rowOff>56814</xdr:rowOff>
    </xdr:from>
    <xdr:to>
      <xdr:col>13</xdr:col>
      <xdr:colOff>128269</xdr:colOff>
      <xdr:row>97</xdr:row>
      <xdr:rowOff>249198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8C4725A9-76D3-47EB-9247-8570667FD01B}"/>
            </a:ext>
          </a:extLst>
        </xdr:cNvPr>
        <xdr:cNvSpPr/>
      </xdr:nvSpPr>
      <xdr:spPr>
        <a:xfrm>
          <a:off x="11902529" y="29050914"/>
          <a:ext cx="570140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451437</xdr:colOff>
      <xdr:row>94</xdr:row>
      <xdr:rowOff>270126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A48BE900-1DFF-4C08-8DFF-18A5582179BF}"/>
            </a:ext>
          </a:extLst>
        </xdr:cNvPr>
        <xdr:cNvSpPr txBox="1"/>
      </xdr:nvSpPr>
      <xdr:spPr>
        <a:xfrm>
          <a:off x="11624262" y="28597476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9</xdr:col>
      <xdr:colOff>21089</xdr:colOff>
      <xdr:row>44</xdr:row>
      <xdr:rowOff>125166</xdr:rowOff>
    </xdr:from>
    <xdr:to>
      <xdr:col>17</xdr:col>
      <xdr:colOff>23402</xdr:colOff>
      <xdr:row>47</xdr:row>
      <xdr:rowOff>75860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DCC2F47D-1D90-4D84-9CE3-43312E91F33A}"/>
            </a:ext>
          </a:extLst>
        </xdr:cNvPr>
        <xdr:cNvSpPr txBox="1"/>
      </xdr:nvSpPr>
      <xdr:spPr>
        <a:xfrm>
          <a:off x="8364989" y="11564691"/>
          <a:ext cx="8212863" cy="79841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71</xdr:row>
      <xdr:rowOff>118117</xdr:rowOff>
    </xdr:from>
    <xdr:to>
      <xdr:col>7</xdr:col>
      <xdr:colOff>930088</xdr:colOff>
      <xdr:row>72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58D7A286-ECA7-46BC-ACB6-DEA9E26FBB55}"/>
            </a:ext>
          </a:extLst>
        </xdr:cNvPr>
        <xdr:cNvSpPr txBox="1"/>
      </xdr:nvSpPr>
      <xdr:spPr>
        <a:xfrm>
          <a:off x="123825" y="20358742"/>
          <a:ext cx="6978463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145</xdr:row>
      <xdr:rowOff>67237</xdr:rowOff>
    </xdr:from>
    <xdr:to>
      <xdr:col>17</xdr:col>
      <xdr:colOff>930089</xdr:colOff>
      <xdr:row>147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BDDFAD97-81A8-458E-9D15-A732480117AE}"/>
            </a:ext>
          </a:extLst>
        </xdr:cNvPr>
        <xdr:cNvSpPr txBox="1"/>
      </xdr:nvSpPr>
      <xdr:spPr>
        <a:xfrm>
          <a:off x="89648" y="42386812"/>
          <a:ext cx="17309166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243</xdr:row>
      <xdr:rowOff>22411</xdr:rowOff>
    </xdr:from>
    <xdr:to>
      <xdr:col>17</xdr:col>
      <xdr:colOff>941294</xdr:colOff>
      <xdr:row>246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2D55B32B-A678-473C-B56C-F31C50088AC7}"/>
            </a:ext>
          </a:extLst>
        </xdr:cNvPr>
        <xdr:cNvSpPr txBox="1"/>
      </xdr:nvSpPr>
      <xdr:spPr>
        <a:xfrm>
          <a:off x="10315575" y="67668961"/>
          <a:ext cx="70849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285</xdr:row>
      <xdr:rowOff>243036</xdr:rowOff>
    </xdr:from>
    <xdr:to>
      <xdr:col>14</xdr:col>
      <xdr:colOff>255219</xdr:colOff>
      <xdr:row>287</xdr:row>
      <xdr:rowOff>131962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E0E2BDC1-1D39-4350-87A3-50AA01C68C27}"/>
            </a:ext>
          </a:extLst>
        </xdr:cNvPr>
        <xdr:cNvSpPr/>
      </xdr:nvSpPr>
      <xdr:spPr bwMode="auto">
        <a:xfrm rot="5400000">
          <a:off x="13152006" y="81408723"/>
          <a:ext cx="536626" cy="701751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108</xdr:row>
      <xdr:rowOff>356044</xdr:rowOff>
    </xdr:from>
    <xdr:to>
      <xdr:col>9</xdr:col>
      <xdr:colOff>22413</xdr:colOff>
      <xdr:row>110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F4BA66EC-BA3C-41CA-95B7-37EAAEB2C495}"/>
            </a:ext>
          </a:extLst>
        </xdr:cNvPr>
        <xdr:cNvGrpSpPr/>
      </xdr:nvGrpSpPr>
      <xdr:grpSpPr>
        <a:xfrm>
          <a:off x="124732" y="33466758"/>
          <a:ext cx="8254735" cy="551544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C559445A-B59B-4735-9F12-BF98CEF09282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1C75FA58-1F45-491E-B992-9AAF136EEAE8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366602</xdr:colOff>
      <xdr:row>109</xdr:row>
      <xdr:rowOff>61420</xdr:rowOff>
    </xdr:from>
    <xdr:to>
      <xdr:col>17</xdr:col>
      <xdr:colOff>106012</xdr:colOff>
      <xdr:row>140</xdr:row>
      <xdr:rowOff>35432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AAC89C4-B815-4BE8-AF40-0AF89286C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284</xdr:row>
      <xdr:rowOff>198207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25B445AE-C40B-4FA6-8605-14B47F802EAF}"/>
            </a:ext>
          </a:extLst>
        </xdr:cNvPr>
        <xdr:cNvSpPr txBox="1"/>
      </xdr:nvSpPr>
      <xdr:spPr>
        <a:xfrm>
          <a:off x="12882282" y="81122607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201</xdr:row>
      <xdr:rowOff>67235</xdr:rowOff>
    </xdr:from>
    <xdr:to>
      <xdr:col>9</xdr:col>
      <xdr:colOff>11207</xdr:colOff>
      <xdr:row>202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591557A7-B3E0-414C-8D2B-9F27511767CB}"/>
            </a:ext>
          </a:extLst>
        </xdr:cNvPr>
        <xdr:cNvGrpSpPr/>
      </xdr:nvGrpSpPr>
      <xdr:grpSpPr>
        <a:xfrm>
          <a:off x="89647" y="56105985"/>
          <a:ext cx="8278614" cy="443156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3E5FA4B2-FFAD-48C2-AB46-2F32F4B8390C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CECEE18A-2091-4FD7-A56F-F669DC8AC3CE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294</xdr:row>
      <xdr:rowOff>247647</xdr:rowOff>
    </xdr:from>
    <xdr:to>
      <xdr:col>18</xdr:col>
      <xdr:colOff>0</xdr:colOff>
      <xdr:row>296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C120C558-2C63-4999-A5DE-98EEAB416E20}"/>
            </a:ext>
          </a:extLst>
        </xdr:cNvPr>
        <xdr:cNvGrpSpPr/>
      </xdr:nvGrpSpPr>
      <xdr:grpSpPr>
        <a:xfrm>
          <a:off x="124732" y="84521218"/>
          <a:ext cx="17292411" cy="407724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9E2CAECD-2DB0-4B80-A494-CAD69A73BE26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155F4567-7964-4B06-A4A0-DB02929EDD10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77</xdr:row>
      <xdr:rowOff>213360</xdr:rowOff>
    </xdr:from>
    <xdr:to>
      <xdr:col>9</xdr:col>
      <xdr:colOff>9350</xdr:colOff>
      <xdr:row>78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00458F84-8C4B-49FD-890D-5848634479E9}"/>
            </a:ext>
          </a:extLst>
        </xdr:cNvPr>
        <xdr:cNvGrpSpPr/>
      </xdr:nvGrpSpPr>
      <xdr:grpSpPr>
        <a:xfrm>
          <a:off x="91440" y="22903271"/>
          <a:ext cx="8274964" cy="397783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6DA3369D-1FC5-4B05-B555-79062AC9690A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219397E3-65DC-4054-807D-F66196B1737A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311</xdr:row>
      <xdr:rowOff>20</xdr:rowOff>
    </xdr:from>
    <xdr:to>
      <xdr:col>18</xdr:col>
      <xdr:colOff>9524</xdr:colOff>
      <xdr:row>312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F5E226DD-BAAC-4E41-9CDE-27F0BC7B7915}"/>
            </a:ext>
          </a:extLst>
        </xdr:cNvPr>
        <xdr:cNvGrpSpPr/>
      </xdr:nvGrpSpPr>
      <xdr:grpSpPr>
        <a:xfrm>
          <a:off x="124732" y="88503145"/>
          <a:ext cx="17301935" cy="419247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D0021A71-5C07-4FF0-AAAB-890FAC6442C0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9C588484-4282-4D75-8DE7-3FCBE33B51F2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0</xdr:col>
      <xdr:colOff>0</xdr:colOff>
      <xdr:row>17</xdr:row>
      <xdr:rowOff>35719</xdr:rowOff>
    </xdr:from>
    <xdr:to>
      <xdr:col>6</xdr:col>
      <xdr:colOff>928687</xdr:colOff>
      <xdr:row>45</xdr:row>
      <xdr:rowOff>59531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AF5CEC26-AAF7-4C7E-86D2-E1A5F181CBC6}"/>
            </a:ext>
          </a:extLst>
        </xdr:cNvPr>
        <xdr:cNvGrpSpPr/>
      </xdr:nvGrpSpPr>
      <xdr:grpSpPr>
        <a:xfrm>
          <a:off x="0" y="4208576"/>
          <a:ext cx="5951991" cy="7666491"/>
          <a:chOff x="5146798" y="532342"/>
          <a:chExt cx="4499277" cy="6383059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8CC1C4D0-60A7-4355-8FD2-8B7FC21CB5D8}"/>
              </a:ext>
            </a:extLst>
          </xdr:cNvPr>
          <xdr:cNvSpPr/>
        </xdr:nvSpPr>
        <xdr:spPr>
          <a:xfrm>
            <a:off x="6691048" y="3404024"/>
            <a:ext cx="971550" cy="712470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665F1D78-1203-44B8-BD18-4E34CCCDC591}"/>
              </a:ext>
            </a:extLst>
          </xdr:cNvPr>
          <xdr:cNvSpPr/>
        </xdr:nvSpPr>
        <xdr:spPr>
          <a:xfrm>
            <a:off x="6173013" y="1531204"/>
            <a:ext cx="545224" cy="1411219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9DA4F6D1-8061-42FB-9C6B-44178ABDFA1E}"/>
              </a:ext>
            </a:extLst>
          </xdr:cNvPr>
          <xdr:cNvSpPr/>
        </xdr:nvSpPr>
        <xdr:spPr>
          <a:xfrm>
            <a:off x="6220552" y="3289022"/>
            <a:ext cx="666890" cy="927434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4E49B7BC-B33C-4799-B1A7-BF64D8E1AB01}"/>
              </a:ext>
            </a:extLst>
          </xdr:cNvPr>
          <xdr:cNvSpPr/>
        </xdr:nvSpPr>
        <xdr:spPr>
          <a:xfrm>
            <a:off x="7879406" y="5073706"/>
            <a:ext cx="597492" cy="54159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5177A3FB-EB49-4481-AD4D-BB098153C071}"/>
              </a:ext>
            </a:extLst>
          </xdr:cNvPr>
          <xdr:cNvSpPr/>
        </xdr:nvSpPr>
        <xdr:spPr>
          <a:xfrm>
            <a:off x="7449988" y="5570009"/>
            <a:ext cx="1414058" cy="912395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4C655B70-1537-4D67-BE1D-ADEB8A1E1C13}"/>
              </a:ext>
            </a:extLst>
          </xdr:cNvPr>
          <xdr:cNvSpPr/>
        </xdr:nvSpPr>
        <xdr:spPr>
          <a:xfrm>
            <a:off x="7438750" y="4707746"/>
            <a:ext cx="746960" cy="117307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816A4C2C-AFF4-411E-AE48-D7B80E5F899F}"/>
              </a:ext>
            </a:extLst>
          </xdr:cNvPr>
          <xdr:cNvSpPr/>
        </xdr:nvSpPr>
        <xdr:spPr>
          <a:xfrm>
            <a:off x="5947577" y="2105917"/>
            <a:ext cx="574101" cy="1082842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AEEB9316-4588-4952-8AA7-A1FA4B4E8146}"/>
              </a:ext>
            </a:extLst>
          </xdr:cNvPr>
          <xdr:cNvSpPr/>
        </xdr:nvSpPr>
        <xdr:spPr>
          <a:xfrm>
            <a:off x="6732367" y="4574377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8EA2D955-31EB-4E4C-8242-486625EBA565}"/>
              </a:ext>
            </a:extLst>
          </xdr:cNvPr>
          <xdr:cNvSpPr/>
        </xdr:nvSpPr>
        <xdr:spPr>
          <a:xfrm>
            <a:off x="7850206" y="4383877"/>
            <a:ext cx="1199903" cy="1430547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FA94BA4F-BC7B-4693-B834-714C4E53C79D}"/>
              </a:ext>
            </a:extLst>
          </xdr:cNvPr>
          <xdr:cNvSpPr/>
        </xdr:nvSpPr>
        <xdr:spPr>
          <a:xfrm>
            <a:off x="7223469" y="4642669"/>
            <a:ext cx="496083" cy="740434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2C87ED0F-9D5E-49E6-9320-AFAF60B1B31E}"/>
              </a:ext>
            </a:extLst>
          </xdr:cNvPr>
          <xdr:cNvSpPr/>
        </xdr:nvSpPr>
        <xdr:spPr>
          <a:xfrm>
            <a:off x="6998348" y="5002106"/>
            <a:ext cx="578691" cy="823616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2AC9E506-95AE-48D7-BC70-BA4F0D8490FB}"/>
              </a:ext>
            </a:extLst>
          </xdr:cNvPr>
          <xdr:cNvSpPr/>
        </xdr:nvSpPr>
        <xdr:spPr>
          <a:xfrm>
            <a:off x="6986526" y="4199704"/>
            <a:ext cx="1025873" cy="68019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8A0F95E9-8324-44E2-B22A-547AF696FAEA}"/>
              </a:ext>
            </a:extLst>
          </xdr:cNvPr>
          <xdr:cNvSpPr/>
        </xdr:nvSpPr>
        <xdr:spPr>
          <a:xfrm>
            <a:off x="5858254" y="2917386"/>
            <a:ext cx="990031" cy="68651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68375068-0833-42DF-BCAC-E4A0A764687F}"/>
              </a:ext>
            </a:extLst>
          </xdr:cNvPr>
          <xdr:cNvSpPr/>
        </xdr:nvSpPr>
        <xdr:spPr>
          <a:xfrm>
            <a:off x="5545022" y="2442934"/>
            <a:ext cx="512187" cy="53945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DFA0A6F3-2989-4143-974D-513AC4AB54DB}"/>
              </a:ext>
            </a:extLst>
          </xdr:cNvPr>
          <xdr:cNvSpPr/>
        </xdr:nvSpPr>
        <xdr:spPr>
          <a:xfrm>
            <a:off x="6483769" y="4060386"/>
            <a:ext cx="840510" cy="1033704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1912DFBC-858D-4A13-AC82-7F6910A402B8}"/>
              </a:ext>
            </a:extLst>
          </xdr:cNvPr>
          <xdr:cNvSpPr/>
        </xdr:nvSpPr>
        <xdr:spPr>
          <a:xfrm>
            <a:off x="6493939" y="532342"/>
            <a:ext cx="2705896" cy="293985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4F729B30-72B2-486E-9B1E-9B29924320D4}"/>
              </a:ext>
            </a:extLst>
          </xdr:cNvPr>
          <xdr:cNvSpPr/>
        </xdr:nvSpPr>
        <xdr:spPr>
          <a:xfrm>
            <a:off x="8367508" y="3966537"/>
            <a:ext cx="1242093" cy="1162070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9BA1021D-A33C-45DA-B592-645938C926EC}"/>
              </a:ext>
            </a:extLst>
          </xdr:cNvPr>
          <xdr:cNvSpPr/>
        </xdr:nvSpPr>
        <xdr:spPr>
          <a:xfrm>
            <a:off x="8645015" y="6033270"/>
            <a:ext cx="480336" cy="61479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8FEC7C4C-43ED-4E58-A6AB-EC70AD5B6CB9}"/>
              </a:ext>
            </a:extLst>
          </xdr:cNvPr>
          <xdr:cNvSpPr/>
        </xdr:nvSpPr>
        <xdr:spPr>
          <a:xfrm>
            <a:off x="6888505" y="3840269"/>
            <a:ext cx="873681" cy="499780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26F21326-2E3A-43CA-BEC9-92D61D7F6935}"/>
              </a:ext>
            </a:extLst>
          </xdr:cNvPr>
          <xdr:cNvSpPr/>
        </xdr:nvSpPr>
        <xdr:spPr>
          <a:xfrm>
            <a:off x="5272299" y="1934997"/>
            <a:ext cx="724710" cy="796562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88B17ABF-CDE7-473C-8101-C75BB8B658BC}"/>
              </a:ext>
            </a:extLst>
          </xdr:cNvPr>
          <xdr:cNvSpPr/>
        </xdr:nvSpPr>
        <xdr:spPr>
          <a:xfrm>
            <a:off x="8773639" y="5021369"/>
            <a:ext cx="780727" cy="1471520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42F6D9D7-0DFE-4622-BF44-7D64B9B00095}"/>
              </a:ext>
            </a:extLst>
          </xdr:cNvPr>
          <xdr:cNvSpPr/>
        </xdr:nvSpPr>
        <xdr:spPr>
          <a:xfrm>
            <a:off x="6507505" y="2388659"/>
            <a:ext cx="826486" cy="111633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8E07E13F-DB7C-47B3-B859-3931A2D4143F}"/>
              </a:ext>
            </a:extLst>
          </xdr:cNvPr>
          <xdr:cNvSpPr/>
        </xdr:nvSpPr>
        <xdr:spPr>
          <a:xfrm>
            <a:off x="8740165" y="6335819"/>
            <a:ext cx="562057" cy="510778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8AE5BAC6-BB96-4613-84B8-74C54924AB2F}"/>
              </a:ext>
            </a:extLst>
          </xdr:cNvPr>
          <xdr:cNvSpPr/>
        </xdr:nvSpPr>
        <xdr:spPr>
          <a:xfrm>
            <a:off x="5374507" y="1699049"/>
            <a:ext cx="323075" cy="266700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F335BE63-7252-4689-82BD-5FB475016A1B}"/>
              </a:ext>
            </a:extLst>
          </xdr:cNvPr>
          <xdr:cNvSpPr/>
        </xdr:nvSpPr>
        <xdr:spPr>
          <a:xfrm>
            <a:off x="7156052" y="3055409"/>
            <a:ext cx="1863090" cy="1398395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E60EE9B4-9D5D-4205-8E38-5281D50FE4FB}"/>
              </a:ext>
            </a:extLst>
          </xdr:cNvPr>
          <xdr:cNvSpPr/>
        </xdr:nvSpPr>
        <xdr:spPr>
          <a:xfrm>
            <a:off x="6025549" y="1815562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383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A14383CB-FFCF-4413-871F-FED4E17F88A7}"/>
              </a:ext>
            </a:extLst>
          </xdr:cNvPr>
          <xdr:cNvSpPr/>
        </xdr:nvSpPr>
        <xdr:spPr>
          <a:xfrm>
            <a:off x="6116557" y="3502064"/>
            <a:ext cx="92268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531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60DA2F91-094C-4A0E-A1CE-2CA12D1D991F}"/>
              </a:ext>
            </a:extLst>
          </xdr:cNvPr>
          <xdr:cNvSpPr/>
        </xdr:nvSpPr>
        <xdr:spPr>
          <a:xfrm>
            <a:off x="7857896" y="506815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539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86D86800-901C-4D05-9C00-C86529218573}"/>
              </a:ext>
            </a:extLst>
          </xdr:cNvPr>
          <xdr:cNvSpPr/>
        </xdr:nvSpPr>
        <xdr:spPr>
          <a:xfrm>
            <a:off x="7978165" y="5779683"/>
            <a:ext cx="795079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126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C4B4F0AA-70A4-4AB6-8F45-E637D9605C61}"/>
              </a:ext>
            </a:extLst>
          </xdr:cNvPr>
          <xdr:cNvSpPr/>
        </xdr:nvSpPr>
        <xdr:spPr>
          <a:xfrm>
            <a:off x="7374293" y="5312524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191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F1EBAF19-84E1-4381-A933-36BCF19DA94B}"/>
              </a:ext>
            </a:extLst>
          </xdr:cNvPr>
          <xdr:cNvSpPr/>
        </xdr:nvSpPr>
        <xdr:spPr>
          <a:xfrm>
            <a:off x="5835308" y="2587734"/>
            <a:ext cx="79983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732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239A7ED2-B2A4-4D69-BD3B-4761D8879EB1}"/>
              </a:ext>
            </a:extLst>
          </xdr:cNvPr>
          <xdr:cNvSpPr/>
        </xdr:nvSpPr>
        <xdr:spPr>
          <a:xfrm>
            <a:off x="6231198" y="4474662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875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AA2A6B67-1E22-4747-A556-45EDFA6DFE24}"/>
              </a:ext>
            </a:extLst>
          </xdr:cNvPr>
          <xdr:cNvSpPr/>
        </xdr:nvSpPr>
        <xdr:spPr>
          <a:xfrm>
            <a:off x="7889133" y="4714481"/>
            <a:ext cx="87627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880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98599135-9B26-4813-B1BD-517640DE315A}"/>
              </a:ext>
            </a:extLst>
          </xdr:cNvPr>
          <xdr:cNvSpPr/>
        </xdr:nvSpPr>
        <xdr:spPr>
          <a:xfrm>
            <a:off x="7092340" y="4665133"/>
            <a:ext cx="883524" cy="5517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496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B5B88E8D-C89D-461F-B851-69E3B980828D}"/>
              </a:ext>
            </a:extLst>
          </xdr:cNvPr>
          <xdr:cNvSpPr/>
        </xdr:nvSpPr>
        <xdr:spPr>
          <a:xfrm>
            <a:off x="6712363" y="3532195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220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1DBA50F3-61AC-4C79-A499-37DFE8DEA9A5}"/>
              </a:ext>
            </a:extLst>
          </xdr:cNvPr>
          <xdr:cNvSpPr/>
        </xdr:nvSpPr>
        <xdr:spPr>
          <a:xfrm>
            <a:off x="6935820" y="5165662"/>
            <a:ext cx="720000" cy="5357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318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A7B52824-A69D-4DF5-BFBA-69DACC1D7EE1}"/>
              </a:ext>
            </a:extLst>
          </xdr:cNvPr>
          <xdr:cNvSpPr/>
        </xdr:nvSpPr>
        <xdr:spPr>
          <a:xfrm>
            <a:off x="6988997" y="4208680"/>
            <a:ext cx="936252" cy="53576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 i="0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 i="0">
                <a:solidFill>
                  <a:srgbClr val="000000"/>
                </a:solidFill>
                <a:latin typeface="Arial Narrow" panose="020B0606020202030204" pitchFamily="34" charset="0"/>
              </a:rPr>
              <a:t>7</a:t>
            </a:r>
            <a:r>
              <a:rPr lang="es-ES" sz="10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 i="0">
                <a:solidFill>
                  <a:srgbClr val="000000"/>
                </a:solidFill>
                <a:latin typeface="Arial Narrow" panose="020B0606020202030204" pitchFamily="34" charset="0"/>
              </a:rPr>
              <a:t>202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7DE63272-F447-4CA0-99E0-563236908A92}"/>
              </a:ext>
            </a:extLst>
          </xdr:cNvPr>
          <xdr:cNvSpPr/>
        </xdr:nvSpPr>
        <xdr:spPr>
          <a:xfrm>
            <a:off x="5837157" y="3042989"/>
            <a:ext cx="88177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957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87133297-5AD6-41EC-ADCE-64069638AE2F}"/>
              </a:ext>
            </a:extLst>
          </xdr:cNvPr>
          <xdr:cNvSpPr/>
        </xdr:nvSpPr>
        <xdr:spPr>
          <a:xfrm>
            <a:off x="5146798" y="2587203"/>
            <a:ext cx="91394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734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CA229F91-64EE-4952-A264-A0E1A5A6476F}"/>
              </a:ext>
            </a:extLst>
          </xdr:cNvPr>
          <xdr:cNvSpPr/>
        </xdr:nvSpPr>
        <xdr:spPr>
          <a:xfrm>
            <a:off x="6479240" y="4115853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581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550A29A1-EBB1-44B0-B563-909F3F56591E}"/>
              </a:ext>
            </a:extLst>
          </xdr:cNvPr>
          <xdr:cNvSpPr/>
        </xdr:nvSpPr>
        <xdr:spPr>
          <a:xfrm>
            <a:off x="7225143" y="1620748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493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8A4E40F0-6B85-4316-BC2C-2FBE15216142}"/>
              </a:ext>
            </a:extLst>
          </xdr:cNvPr>
          <xdr:cNvSpPr/>
        </xdr:nvSpPr>
        <xdr:spPr>
          <a:xfrm>
            <a:off x="8502287" y="4376455"/>
            <a:ext cx="941049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595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C27F3B11-39F1-4426-81AD-18E99D6A8E6F}"/>
              </a:ext>
            </a:extLst>
          </xdr:cNvPr>
          <xdr:cNvSpPr/>
        </xdr:nvSpPr>
        <xdr:spPr>
          <a:xfrm>
            <a:off x="8541114" y="5986405"/>
            <a:ext cx="70750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697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D8D49049-4733-4844-8D99-A7ECAD46C9DB}"/>
              </a:ext>
            </a:extLst>
          </xdr:cNvPr>
          <xdr:cNvSpPr/>
        </xdr:nvSpPr>
        <xdr:spPr>
          <a:xfrm>
            <a:off x="7062644" y="3787028"/>
            <a:ext cx="77264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638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1393EC45-3755-45DC-9CDB-6D638BC52C0D}"/>
              </a:ext>
            </a:extLst>
          </xdr:cNvPr>
          <xdr:cNvSpPr/>
        </xdr:nvSpPr>
        <xdr:spPr>
          <a:xfrm>
            <a:off x="5222340" y="2023421"/>
            <a:ext cx="72054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786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5A91BD14-07CB-42C8-B1E2-BF3C7BC662AA}"/>
              </a:ext>
            </a:extLst>
          </xdr:cNvPr>
          <xdr:cNvSpPr/>
        </xdr:nvSpPr>
        <xdr:spPr>
          <a:xfrm>
            <a:off x="8668812" y="5321341"/>
            <a:ext cx="977263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883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544A9928-B670-4024-A04D-AE6C56BD898B}"/>
              </a:ext>
            </a:extLst>
          </xdr:cNvPr>
          <xdr:cNvSpPr/>
        </xdr:nvSpPr>
        <xdr:spPr>
          <a:xfrm>
            <a:off x="6486375" y="2701964"/>
            <a:ext cx="729525" cy="5399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524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FAE98EF9-7E4C-4C1D-BC49-C4F68A691692}"/>
              </a:ext>
            </a:extLst>
          </xdr:cNvPr>
          <xdr:cNvSpPr/>
        </xdr:nvSpPr>
        <xdr:spPr>
          <a:xfrm>
            <a:off x="5146798" y="1339447"/>
            <a:ext cx="717618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086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9C076217-1D71-429D-8478-1545BDA98684}"/>
              </a:ext>
            </a:extLst>
          </xdr:cNvPr>
          <xdr:cNvSpPr/>
        </xdr:nvSpPr>
        <xdr:spPr>
          <a:xfrm>
            <a:off x="7578542" y="364367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830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2E1C87BD-C021-4B3E-A3C4-7050515E4824}"/>
              </a:ext>
            </a:extLst>
          </xdr:cNvPr>
          <xdr:cNvSpPr/>
        </xdr:nvSpPr>
        <xdr:spPr>
          <a:xfrm>
            <a:off x="8691298" y="6371168"/>
            <a:ext cx="697775" cy="54423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773</a:t>
            </a:r>
          </a:p>
        </xdr:txBody>
      </xdr:sp>
    </xdr:grpSp>
    <xdr:clientData/>
  </xdr:twoCellAnchor>
  <xdr:twoCellAnchor>
    <xdr:from>
      <xdr:col>11</xdr:col>
      <xdr:colOff>59531</xdr:colOff>
      <xdr:row>203</xdr:row>
      <xdr:rowOff>238125</xdr:rowOff>
    </xdr:from>
    <xdr:to>
      <xdr:col>16</xdr:col>
      <xdr:colOff>261937</xdr:colOff>
      <xdr:row>227</xdr:row>
      <xdr:rowOff>202406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76DCFD0C-48DB-4C71-B5DB-58ABB15EF42D}"/>
            </a:ext>
          </a:extLst>
        </xdr:cNvPr>
        <xdr:cNvGrpSpPr/>
      </xdr:nvGrpSpPr>
      <xdr:grpSpPr>
        <a:xfrm>
          <a:off x="10389620" y="56821161"/>
          <a:ext cx="5497853" cy="6620441"/>
          <a:chOff x="5274833" y="535287"/>
          <a:chExt cx="4619718" cy="6261327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7E43310D-E35A-4620-B93E-AE7EE08A2857}"/>
              </a:ext>
            </a:extLst>
          </xdr:cNvPr>
          <xdr:cNvSpPr/>
        </xdr:nvSpPr>
        <xdr:spPr>
          <a:xfrm>
            <a:off x="6872403" y="3357089"/>
            <a:ext cx="993637" cy="701427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0677BAB1-7191-4464-B09E-DDBA237E3DA4}"/>
              </a:ext>
            </a:extLst>
          </xdr:cNvPr>
          <xdr:cNvSpPr/>
        </xdr:nvSpPr>
        <xdr:spPr>
          <a:xfrm>
            <a:off x="6341006" y="1513483"/>
            <a:ext cx="567311" cy="1391893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40439BF4-E7F7-45B1-A3B8-841AAD74808F}"/>
              </a:ext>
            </a:extLst>
          </xdr:cNvPr>
          <xdr:cNvSpPr/>
        </xdr:nvSpPr>
        <xdr:spPr>
          <a:xfrm>
            <a:off x="6384183" y="3242087"/>
            <a:ext cx="688977" cy="913630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E7FD1A42-46C3-4C5B-A06E-AC06942AD3A5}"/>
              </a:ext>
            </a:extLst>
          </xdr:cNvPr>
          <xdr:cNvSpPr/>
        </xdr:nvSpPr>
        <xdr:spPr>
          <a:xfrm>
            <a:off x="8073323" y="5001923"/>
            <a:ext cx="619579" cy="533309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D7751345-FB35-40D2-ABB0-BC885B2C7F32}"/>
              </a:ext>
            </a:extLst>
          </xdr:cNvPr>
          <xdr:cNvSpPr/>
        </xdr:nvSpPr>
        <xdr:spPr>
          <a:xfrm>
            <a:off x="7661897" y="5489944"/>
            <a:ext cx="1458232" cy="898590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C20E7661-8B1F-48B9-9713-97C79E333A5B}"/>
              </a:ext>
            </a:extLst>
          </xdr:cNvPr>
          <xdr:cNvSpPr/>
        </xdr:nvSpPr>
        <xdr:spPr>
          <a:xfrm>
            <a:off x="7637829" y="4645851"/>
            <a:ext cx="769047" cy="115651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0516575E-C3A8-4B4F-98A2-9A47931A33CF}"/>
              </a:ext>
            </a:extLst>
          </xdr:cNvPr>
          <xdr:cNvSpPr/>
        </xdr:nvSpPr>
        <xdr:spPr>
          <a:xfrm>
            <a:off x="6106845" y="2075547"/>
            <a:ext cx="596188" cy="1069038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CAE5D86E-7DC3-4C66-B456-DA824D33C330}"/>
              </a:ext>
            </a:extLst>
          </xdr:cNvPr>
          <xdr:cNvSpPr/>
        </xdr:nvSpPr>
        <xdr:spPr>
          <a:xfrm>
            <a:off x="6913722" y="4508116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A20D7281-0E0B-4AF0-B5B6-A36BC661FA9D}"/>
              </a:ext>
            </a:extLst>
          </xdr:cNvPr>
          <xdr:cNvSpPr/>
        </xdr:nvSpPr>
        <xdr:spPr>
          <a:xfrm>
            <a:off x="8053648" y="4320377"/>
            <a:ext cx="1244077" cy="1411221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EDFAA803-8650-4E3D-BBB4-A3A5C6756897}"/>
              </a:ext>
            </a:extLst>
          </xdr:cNvPr>
          <xdr:cNvSpPr/>
        </xdr:nvSpPr>
        <xdr:spPr>
          <a:xfrm>
            <a:off x="7395299" y="4576408"/>
            <a:ext cx="518170" cy="72939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5100E85E-A6D7-4FB1-9537-C94127EA9490}"/>
              </a:ext>
            </a:extLst>
          </xdr:cNvPr>
          <xdr:cNvSpPr/>
        </xdr:nvSpPr>
        <xdr:spPr>
          <a:xfrm>
            <a:off x="7179703" y="4930323"/>
            <a:ext cx="600778" cy="81257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5C5B38BC-4ADD-4066-A785-9D48E0874704}"/>
              </a:ext>
            </a:extLst>
          </xdr:cNvPr>
          <xdr:cNvSpPr/>
        </xdr:nvSpPr>
        <xdr:spPr>
          <a:xfrm>
            <a:off x="7150948" y="4138965"/>
            <a:ext cx="1057485" cy="671909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E43DB14F-61AE-424F-9E62-F719FDB91FEB}"/>
              </a:ext>
            </a:extLst>
          </xdr:cNvPr>
          <xdr:cNvSpPr/>
        </xdr:nvSpPr>
        <xdr:spPr>
          <a:xfrm>
            <a:off x="6017522" y="2875973"/>
            <a:ext cx="1012118" cy="67823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74ECBDE9-565B-475C-899E-3999AB9E70C7}"/>
              </a:ext>
            </a:extLst>
          </xdr:cNvPr>
          <xdr:cNvSpPr/>
        </xdr:nvSpPr>
        <xdr:spPr>
          <a:xfrm>
            <a:off x="5673057" y="2409804"/>
            <a:ext cx="543420" cy="531174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03409115-1EBD-4DB5-87C5-95801A81142C}"/>
              </a:ext>
            </a:extLst>
          </xdr:cNvPr>
          <xdr:cNvSpPr/>
        </xdr:nvSpPr>
        <xdr:spPr>
          <a:xfrm>
            <a:off x="6643037" y="4002408"/>
            <a:ext cx="884684" cy="1019899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3A43DB9F-56D5-4FD2-A4B0-4F249E34955F}"/>
              </a:ext>
            </a:extLst>
          </xdr:cNvPr>
          <xdr:cNvSpPr/>
        </xdr:nvSpPr>
        <xdr:spPr>
          <a:xfrm>
            <a:off x="6679140" y="535287"/>
            <a:ext cx="2772157" cy="289568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52677DE1-F7D5-40E4-BE49-775B0D9DCC6F}"/>
              </a:ext>
            </a:extLst>
          </xdr:cNvPr>
          <xdr:cNvSpPr/>
        </xdr:nvSpPr>
        <xdr:spPr>
          <a:xfrm>
            <a:off x="8593037" y="3911320"/>
            <a:ext cx="1295584" cy="1145504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17410F8E-6944-41DE-A085-2474B41C3011}"/>
              </a:ext>
            </a:extLst>
          </xdr:cNvPr>
          <xdr:cNvSpPr/>
        </xdr:nvSpPr>
        <xdr:spPr>
          <a:xfrm>
            <a:off x="8870544" y="5947683"/>
            <a:ext cx="502423" cy="606513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371110AE-C443-4FFF-AE7B-00F89F3B82A1}"/>
              </a:ext>
            </a:extLst>
          </xdr:cNvPr>
          <xdr:cNvSpPr/>
        </xdr:nvSpPr>
        <xdr:spPr>
          <a:xfrm>
            <a:off x="7069860" y="3785052"/>
            <a:ext cx="895768" cy="494258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9834BE17-5339-4E8A-B0A9-7AB8359594DF}"/>
              </a:ext>
            </a:extLst>
          </xdr:cNvPr>
          <xdr:cNvSpPr/>
        </xdr:nvSpPr>
        <xdr:spPr>
          <a:xfrm>
            <a:off x="5400334" y="1907388"/>
            <a:ext cx="755943" cy="785519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0D8C378B-8291-4393-99B3-150143E7E1FD}"/>
              </a:ext>
            </a:extLst>
          </xdr:cNvPr>
          <xdr:cNvSpPr/>
        </xdr:nvSpPr>
        <xdr:spPr>
          <a:xfrm>
            <a:off x="8999168" y="4949586"/>
            <a:ext cx="802814" cy="144943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EA6C770D-0029-43EA-8390-1AAD2FE55CE9}"/>
              </a:ext>
            </a:extLst>
          </xdr:cNvPr>
          <xdr:cNvSpPr/>
        </xdr:nvSpPr>
        <xdr:spPr>
          <a:xfrm>
            <a:off x="6684498" y="2355529"/>
            <a:ext cx="848573" cy="1099764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1171E0F1-0FBC-43A6-B4AF-EB5FB2B23789}"/>
              </a:ext>
            </a:extLst>
          </xdr:cNvPr>
          <xdr:cNvSpPr/>
        </xdr:nvSpPr>
        <xdr:spPr>
          <a:xfrm>
            <a:off x="8965694" y="6244710"/>
            <a:ext cx="584144" cy="50525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E87E72BA-596F-4C44-8566-0D099622BE02}"/>
              </a:ext>
            </a:extLst>
          </xdr:cNvPr>
          <xdr:cNvSpPr/>
        </xdr:nvSpPr>
        <xdr:spPr>
          <a:xfrm>
            <a:off x="5502542" y="1676962"/>
            <a:ext cx="323075" cy="261178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735C94B4-C91E-494E-BB2F-ECF8E7F1CDEE}"/>
              </a:ext>
            </a:extLst>
          </xdr:cNvPr>
          <xdr:cNvSpPr/>
        </xdr:nvSpPr>
        <xdr:spPr>
          <a:xfrm>
            <a:off x="7328940" y="3011235"/>
            <a:ext cx="1929351" cy="1379069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B3015B06-3423-4159-BC52-F5606A7FE45A}"/>
              </a:ext>
            </a:extLst>
          </xdr:cNvPr>
          <xdr:cNvSpPr/>
        </xdr:nvSpPr>
        <xdr:spPr>
          <a:xfrm>
            <a:off x="6149221" y="2162730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225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CEA2A63A-A9EF-4115-8184-3211E85E2A1A}"/>
              </a:ext>
            </a:extLst>
          </xdr:cNvPr>
          <xdr:cNvSpPr/>
        </xdr:nvSpPr>
        <xdr:spPr>
          <a:xfrm>
            <a:off x="6234469" y="3412020"/>
            <a:ext cx="944768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893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C7A61DD2-9B51-451F-8559-3686EE1301A4}"/>
              </a:ext>
            </a:extLst>
          </xdr:cNvPr>
          <xdr:cNvSpPr/>
        </xdr:nvSpPr>
        <xdr:spPr>
          <a:xfrm>
            <a:off x="8030840" y="5011699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373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8FF82698-7667-4A32-A742-C6627787C24C}"/>
              </a:ext>
            </a:extLst>
          </xdr:cNvPr>
          <xdr:cNvSpPr/>
        </xdr:nvSpPr>
        <xdr:spPr>
          <a:xfrm>
            <a:off x="8181652" y="5579882"/>
            <a:ext cx="83621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730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1CC34CFA-D32F-4E8D-9137-C0FA6B0F0A6F}"/>
              </a:ext>
            </a:extLst>
          </xdr:cNvPr>
          <xdr:cNvSpPr/>
        </xdr:nvSpPr>
        <xdr:spPr>
          <a:xfrm>
            <a:off x="7562680" y="515473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095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980ECF7A-0B20-451B-B0DB-283A41FCA247}"/>
              </a:ext>
            </a:extLst>
          </xdr:cNvPr>
          <xdr:cNvSpPr/>
        </xdr:nvSpPr>
        <xdr:spPr>
          <a:xfrm>
            <a:off x="5979327" y="2521192"/>
            <a:ext cx="82191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557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CE79683E-9F03-4D98-833B-50D2A205B958}"/>
              </a:ext>
            </a:extLst>
          </xdr:cNvPr>
          <xdr:cNvSpPr/>
        </xdr:nvSpPr>
        <xdr:spPr>
          <a:xfrm>
            <a:off x="6356599" y="437729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655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01487BBB-3021-483B-B36E-6379B0E0CA7E}"/>
              </a:ext>
            </a:extLst>
          </xdr:cNvPr>
          <xdr:cNvSpPr/>
        </xdr:nvSpPr>
        <xdr:spPr>
          <a:xfrm>
            <a:off x="8103599" y="4613988"/>
            <a:ext cx="89836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948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49C28F50-F231-4CCE-B3C1-A9A1398EC68F}"/>
              </a:ext>
            </a:extLst>
          </xdr:cNvPr>
          <xdr:cNvSpPr/>
        </xdr:nvSpPr>
        <xdr:spPr>
          <a:xfrm>
            <a:off x="7096498" y="4686839"/>
            <a:ext cx="966626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355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E5BD5F93-6EF3-4E13-93C6-11C491E87CCD}"/>
              </a:ext>
            </a:extLst>
          </xdr:cNvPr>
          <xdr:cNvSpPr/>
        </xdr:nvSpPr>
        <xdr:spPr>
          <a:xfrm>
            <a:off x="6893718" y="3482499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699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175F0835-223B-4B99-97C9-E5193765DAE9}"/>
              </a:ext>
            </a:extLst>
          </xdr:cNvPr>
          <xdr:cNvSpPr/>
        </xdr:nvSpPr>
        <xdr:spPr>
          <a:xfrm>
            <a:off x="7118949" y="5076356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415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F27CE9C0-EBBF-48AA-A847-D3D59CA2A3E7}"/>
              </a:ext>
            </a:extLst>
          </xdr:cNvPr>
          <xdr:cNvSpPr/>
        </xdr:nvSpPr>
        <xdr:spPr>
          <a:xfrm>
            <a:off x="7204263" y="4137439"/>
            <a:ext cx="95833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797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700F4F65-4547-4029-83DE-E8CCF714FA60}"/>
              </a:ext>
            </a:extLst>
          </xdr:cNvPr>
          <xdr:cNvSpPr/>
        </xdr:nvSpPr>
        <xdr:spPr>
          <a:xfrm>
            <a:off x="5727332" y="2984642"/>
            <a:ext cx="91379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565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AE0860E4-4BBA-49C1-9097-9A969889D6E9}"/>
              </a:ext>
            </a:extLst>
          </xdr:cNvPr>
          <xdr:cNvSpPr/>
        </xdr:nvSpPr>
        <xdr:spPr>
          <a:xfrm>
            <a:off x="5312782" y="2560418"/>
            <a:ext cx="945174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413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6990E089-B116-446E-9F36-28E902BA3551}"/>
              </a:ext>
            </a:extLst>
          </xdr:cNvPr>
          <xdr:cNvSpPr/>
        </xdr:nvSpPr>
        <xdr:spPr>
          <a:xfrm>
            <a:off x="6572595" y="3979641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301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716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8BFD059C-4BBA-429A-9020-52E3B1E49AA4}"/>
              </a:ext>
            </a:extLst>
          </xdr:cNvPr>
          <xdr:cNvSpPr/>
        </xdr:nvSpPr>
        <xdr:spPr>
          <a:xfrm>
            <a:off x="7356058" y="149863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766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7C020A01-61B7-4D36-B7B5-74D1ACFFA6CF}"/>
              </a:ext>
            </a:extLst>
          </xdr:cNvPr>
          <xdr:cNvSpPr/>
        </xdr:nvSpPr>
        <xdr:spPr>
          <a:xfrm>
            <a:off x="8727645" y="4286131"/>
            <a:ext cx="96313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042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24133EE1-324F-4CAD-B913-790AC7D2800A}"/>
              </a:ext>
            </a:extLst>
          </xdr:cNvPr>
          <xdr:cNvSpPr/>
        </xdr:nvSpPr>
        <xdr:spPr>
          <a:xfrm>
            <a:off x="8698022" y="5908480"/>
            <a:ext cx="729588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474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F94E7E08-7B07-4655-B1A8-D68FFDC77355}"/>
              </a:ext>
            </a:extLst>
          </xdr:cNvPr>
          <xdr:cNvSpPr/>
        </xdr:nvSpPr>
        <xdr:spPr>
          <a:xfrm>
            <a:off x="7236374" y="3740869"/>
            <a:ext cx="79473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436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2442680B-C7E6-41F8-B309-48B04A59C9D7}"/>
              </a:ext>
            </a:extLst>
          </xdr:cNvPr>
          <xdr:cNvSpPr/>
        </xdr:nvSpPr>
        <xdr:spPr>
          <a:xfrm>
            <a:off x="5373248" y="1957499"/>
            <a:ext cx="751775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545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8870280D-4DB0-4C69-811D-B30CE0C8FFA5}"/>
              </a:ext>
            </a:extLst>
          </xdr:cNvPr>
          <xdr:cNvSpPr/>
        </xdr:nvSpPr>
        <xdr:spPr>
          <a:xfrm>
            <a:off x="8863797" y="5278060"/>
            <a:ext cx="1030754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179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66641F6D-8E99-49D4-A4D2-5191CFDAF3BF}"/>
              </a:ext>
            </a:extLst>
          </xdr:cNvPr>
          <xdr:cNvSpPr/>
        </xdr:nvSpPr>
        <xdr:spPr>
          <a:xfrm>
            <a:off x="6795788" y="2458640"/>
            <a:ext cx="742087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217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618777E0-C85C-40A6-BA68-638A70B0B6C4}"/>
              </a:ext>
            </a:extLst>
          </xdr:cNvPr>
          <xdr:cNvSpPr/>
        </xdr:nvSpPr>
        <xdr:spPr>
          <a:xfrm>
            <a:off x="5274833" y="1320121"/>
            <a:ext cx="748851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007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B6D15E96-1994-42E7-81C2-AB06B9AC13E6}"/>
              </a:ext>
            </a:extLst>
          </xdr:cNvPr>
          <xdr:cNvSpPr/>
        </xdr:nvSpPr>
        <xdr:spPr>
          <a:xfrm>
            <a:off x="7693422" y="3487798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860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ED4437CB-3A05-4E84-A322-A938D35FCDDB}"/>
              </a:ext>
            </a:extLst>
          </xdr:cNvPr>
          <xdr:cNvSpPr/>
        </xdr:nvSpPr>
        <xdr:spPr>
          <a:xfrm>
            <a:off x="8908325" y="6262135"/>
            <a:ext cx="723175" cy="53447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709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Se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>
        <row r="20">
          <cell r="J20" t="str">
            <v>Enero</v>
          </cell>
          <cell r="K20">
            <v>5086</v>
          </cell>
        </row>
        <row r="21">
          <cell r="J21" t="str">
            <v>Febrero</v>
          </cell>
          <cell r="K21">
            <v>7013</v>
          </cell>
        </row>
        <row r="22">
          <cell r="J22" t="str">
            <v>Marzo</v>
          </cell>
          <cell r="K22">
            <v>8343</v>
          </cell>
        </row>
        <row r="23">
          <cell r="J23" t="str">
            <v>Abril</v>
          </cell>
          <cell r="K23">
            <v>9088</v>
          </cell>
        </row>
        <row r="24">
          <cell r="J24" t="str">
            <v>Mayo</v>
          </cell>
          <cell r="K24">
            <v>10274</v>
          </cell>
        </row>
        <row r="25">
          <cell r="J25" t="str">
            <v>Junio</v>
          </cell>
          <cell r="K25">
            <v>10751</v>
          </cell>
        </row>
        <row r="26">
          <cell r="J26" t="str">
            <v>Julio</v>
          </cell>
          <cell r="K26">
            <v>10038</v>
          </cell>
        </row>
        <row r="27">
          <cell r="J27" t="str">
            <v>Agosto</v>
          </cell>
          <cell r="K27">
            <v>9550</v>
          </cell>
        </row>
        <row r="28">
          <cell r="J28" t="str">
            <v>Setiembre</v>
          </cell>
          <cell r="K28">
            <v>10927</v>
          </cell>
        </row>
        <row r="111">
          <cell r="N111" t="str">
            <v>d</v>
          </cell>
        </row>
        <row r="112">
          <cell r="M112" t="str">
            <v>Madre De Dios</v>
          </cell>
          <cell r="N112">
            <v>3489</v>
          </cell>
        </row>
        <row r="113">
          <cell r="M113" t="str">
            <v>Moquegua</v>
          </cell>
          <cell r="N113">
            <v>5118</v>
          </cell>
        </row>
        <row r="114">
          <cell r="M114" t="str">
            <v>Ucayali</v>
          </cell>
          <cell r="N114">
            <v>5149</v>
          </cell>
        </row>
        <row r="115">
          <cell r="M115" t="str">
            <v>Tumbes</v>
          </cell>
          <cell r="N115">
            <v>5808</v>
          </cell>
        </row>
        <row r="116">
          <cell r="M116" t="str">
            <v>Amazonas</v>
          </cell>
          <cell r="N116">
            <v>9342</v>
          </cell>
        </row>
        <row r="117">
          <cell r="M117" t="str">
            <v>Pasco</v>
          </cell>
          <cell r="N117">
            <v>9501</v>
          </cell>
        </row>
        <row r="118">
          <cell r="M118" t="str">
            <v>Huancavelica</v>
          </cell>
          <cell r="N118">
            <v>9505</v>
          </cell>
        </row>
        <row r="119">
          <cell r="M119" t="str">
            <v>Loreto</v>
          </cell>
          <cell r="N119">
            <v>9543</v>
          </cell>
        </row>
        <row r="120">
          <cell r="M120" t="str">
            <v>Tacna</v>
          </cell>
          <cell r="N120">
            <v>10406</v>
          </cell>
        </row>
        <row r="121">
          <cell r="M121" t="str">
            <v>Lambayeque</v>
          </cell>
          <cell r="N121">
            <v>11611</v>
          </cell>
        </row>
        <row r="122">
          <cell r="M122" t="str">
            <v>Huánuco</v>
          </cell>
          <cell r="N122">
            <v>12715</v>
          </cell>
        </row>
        <row r="123">
          <cell r="M123" t="str">
            <v>Apurímac</v>
          </cell>
          <cell r="N123">
            <v>14663</v>
          </cell>
        </row>
        <row r="124">
          <cell r="M124" t="str">
            <v>Cajamarca</v>
          </cell>
          <cell r="N124">
            <v>15281</v>
          </cell>
        </row>
        <row r="125">
          <cell r="M125" t="str">
            <v>Callao</v>
          </cell>
          <cell r="N125">
            <v>15722</v>
          </cell>
        </row>
        <row r="126">
          <cell r="M126" t="str">
            <v>Puno</v>
          </cell>
          <cell r="N126">
            <v>15888</v>
          </cell>
        </row>
        <row r="127">
          <cell r="M127" t="str">
            <v>Piura</v>
          </cell>
          <cell r="N127">
            <v>16189</v>
          </cell>
        </row>
        <row r="128">
          <cell r="M128" t="str">
            <v>Ayacucho</v>
          </cell>
          <cell r="N128">
            <v>17667</v>
          </cell>
        </row>
        <row r="129">
          <cell r="M129" t="str">
            <v>Áncash</v>
          </cell>
          <cell r="N129">
            <v>19619</v>
          </cell>
        </row>
        <row r="130">
          <cell r="M130" t="str">
            <v>San Martín</v>
          </cell>
          <cell r="N130">
            <v>20725</v>
          </cell>
        </row>
        <row r="131">
          <cell r="M131" t="str">
            <v>Ica</v>
          </cell>
          <cell r="N131">
            <v>23130</v>
          </cell>
        </row>
        <row r="132">
          <cell r="M132" t="str">
            <v>Lima Provincia</v>
          </cell>
          <cell r="N132">
            <v>24987</v>
          </cell>
        </row>
        <row r="133">
          <cell r="M133" t="str">
            <v>La Libertad</v>
          </cell>
          <cell r="N133">
            <v>28509</v>
          </cell>
        </row>
        <row r="134">
          <cell r="M134" t="str">
            <v>Cusco</v>
          </cell>
          <cell r="N134">
            <v>31594</v>
          </cell>
        </row>
        <row r="135">
          <cell r="M135" t="str">
            <v>Arequipa</v>
          </cell>
          <cell r="N135">
            <v>33003</v>
          </cell>
        </row>
        <row r="136">
          <cell r="M136" t="str">
            <v>Junín</v>
          </cell>
          <cell r="N136">
            <v>38356</v>
          </cell>
        </row>
        <row r="137">
          <cell r="M137" t="str">
            <v>Lima Metropolitana</v>
          </cell>
          <cell r="N137">
            <v>74402</v>
          </cell>
        </row>
        <row r="151">
          <cell r="D151" t="str">
            <v>Mujer</v>
          </cell>
          <cell r="E151" t="str">
            <v>Hombre</v>
          </cell>
        </row>
        <row r="161">
          <cell r="D161">
            <v>894072</v>
          </cell>
          <cell r="E161">
            <v>565599</v>
          </cell>
        </row>
        <row r="253">
          <cell r="P253" t="str">
            <v>Mujer</v>
          </cell>
          <cell r="Q253" t="str">
            <v>Hombre</v>
          </cell>
        </row>
        <row r="254">
          <cell r="L254" t="str">
            <v>Urbana</v>
          </cell>
          <cell r="P254">
            <v>762587</v>
          </cell>
          <cell r="Q254">
            <v>502263</v>
          </cell>
        </row>
        <row r="255">
          <cell r="L255" t="str">
            <v>Rural</v>
          </cell>
          <cell r="P255">
            <v>131485</v>
          </cell>
          <cell r="Q255">
            <v>63336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B2FA-3C59-4078-9478-BBB18A218603}">
  <sheetPr>
    <tabColor theme="1" tint="0.14999847407452621"/>
    <pageSetUpPr fitToPage="1"/>
  </sheetPr>
  <dimension ref="A1:S344"/>
  <sheetViews>
    <sheetView showGridLines="0" tabSelected="1" view="pageBreakPreview" zoomScale="84" zoomScaleNormal="55" zoomScaleSheetLayoutView="84" workbookViewId="0">
      <selection activeCell="A500" sqref="A500"/>
    </sheetView>
  </sheetViews>
  <sheetFormatPr baseColWidth="10" defaultColWidth="13" defaultRowHeight="16.5" x14ac:dyDescent="0.3"/>
  <cols>
    <col min="1" max="1" width="1.85546875" style="2" customWidth="1"/>
    <col min="2" max="2" width="15.140625" style="2" customWidth="1"/>
    <col min="3" max="3" width="12.85546875" style="2" customWidth="1"/>
    <col min="4" max="4" width="13.42578125" style="2" customWidth="1"/>
    <col min="5" max="5" width="15.5703125" style="2" customWidth="1"/>
    <col min="6" max="6" width="16.28515625" style="2" customWidth="1"/>
    <col min="7" max="7" width="17.42578125" style="2" customWidth="1"/>
    <col min="8" max="10" width="16.28515625" style="2" customWidth="1"/>
    <col min="11" max="11" width="13.28515625" style="2" customWidth="1"/>
    <col min="12" max="12" width="12.85546875" style="2" customWidth="1"/>
    <col min="13" max="14" width="17.5703125" style="2" customWidth="1"/>
    <col min="15" max="15" width="16.85546875" style="2" customWidth="1"/>
    <col min="16" max="16" width="14.5703125" style="2" customWidth="1"/>
    <col min="17" max="17" width="14.140625" style="2" customWidth="1"/>
    <col min="18" max="18" width="12.7109375" style="2" customWidth="1"/>
    <col min="19" max="19" width="7.5703125" style="2" customWidth="1"/>
    <col min="20" max="16384" width="13" style="2"/>
  </cols>
  <sheetData>
    <row r="1" spans="2:19" x14ac:dyDescent="0.3">
      <c r="B1" s="1"/>
      <c r="I1" s="3"/>
      <c r="L1" s="3"/>
      <c r="Q1" s="3"/>
    </row>
    <row r="3" spans="2:19" x14ac:dyDescent="0.3">
      <c r="M3" s="4"/>
    </row>
    <row r="4" spans="2:19" ht="40.5" customHeight="1" x14ac:dyDescent="0.3"/>
    <row r="5" spans="2:19" ht="12" customHeigh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 s="8" customFormat="1" ht="23.25" customHeight="1" x14ac:dyDescent="0.3">
      <c r="B6" s="7" t="s"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"/>
    </row>
    <row r="7" spans="2:19" ht="27.75" customHeight="1" x14ac:dyDescent="0.3">
      <c r="B7" s="7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6"/>
    </row>
    <row r="8" spans="2:19" ht="11.25" customHeigh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spans="2:19" ht="23.25" customHeight="1" x14ac:dyDescent="0.3">
      <c r="B9" s="9" t="s">
        <v>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"/>
    </row>
    <row r="10" spans="2:19" ht="7.5" customHeight="1" x14ac:dyDescent="0.3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0"/>
      <c r="R10" s="10"/>
      <c r="S10" s="6"/>
    </row>
    <row r="11" spans="2:19" ht="7.5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0"/>
      <c r="R11" s="10"/>
      <c r="S11" s="6"/>
    </row>
    <row r="12" spans="2:19" ht="7.5" customHeight="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0"/>
      <c r="R12" s="10"/>
      <c r="S12" s="6"/>
    </row>
    <row r="13" spans="2:19" ht="18" customHeight="1" x14ac:dyDescent="0.3"/>
    <row r="15" spans="2:19" ht="30" customHeight="1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2:19" ht="30" customHeight="1" x14ac:dyDescent="0.3">
      <c r="C16" s="12" t="s">
        <v>3</v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2:19" ht="27" customHeight="1" x14ac:dyDescent="0.3">
      <c r="B17" s="13"/>
      <c r="C17" s="13"/>
      <c r="D17" s="13"/>
      <c r="E17" s="13"/>
      <c r="F17" s="13"/>
      <c r="G17" s="13"/>
      <c r="H17" s="13"/>
      <c r="L17" s="13"/>
      <c r="M17" s="13"/>
      <c r="R17" s="13"/>
      <c r="S17" s="13"/>
    </row>
    <row r="18" spans="2:19" ht="21" customHeight="1" x14ac:dyDescent="0.3">
      <c r="E18" s="13"/>
      <c r="F18" s="13"/>
      <c r="G18" s="13"/>
      <c r="H18" s="13"/>
      <c r="J18" s="14" t="s">
        <v>4</v>
      </c>
      <c r="K18" s="15" t="s">
        <v>5</v>
      </c>
      <c r="L18" s="16"/>
      <c r="M18" s="13"/>
      <c r="R18" s="13"/>
      <c r="S18" s="13"/>
    </row>
    <row r="19" spans="2:19" ht="21" customHeight="1" x14ac:dyDescent="0.3">
      <c r="E19" s="13"/>
      <c r="F19" s="13"/>
      <c r="G19" s="13"/>
      <c r="H19" s="13"/>
      <c r="J19" s="14"/>
      <c r="K19" s="15"/>
      <c r="L19" s="16"/>
      <c r="M19" s="13"/>
      <c r="R19" s="13"/>
      <c r="S19" s="13"/>
    </row>
    <row r="20" spans="2:19" ht="21" customHeight="1" x14ac:dyDescent="0.3">
      <c r="E20" s="13"/>
      <c r="F20" s="13"/>
      <c r="G20" s="13"/>
      <c r="H20" s="13"/>
      <c r="J20" s="17" t="s">
        <v>6</v>
      </c>
      <c r="K20" s="18">
        <v>5086</v>
      </c>
      <c r="L20" s="18"/>
      <c r="M20" s="13"/>
      <c r="R20" s="13"/>
      <c r="S20" s="13"/>
    </row>
    <row r="21" spans="2:19" ht="21" customHeight="1" x14ac:dyDescent="0.3">
      <c r="E21" s="13"/>
      <c r="F21" s="13"/>
      <c r="G21" s="13"/>
      <c r="H21" s="13"/>
      <c r="J21" s="19" t="s">
        <v>7</v>
      </c>
      <c r="K21" s="20">
        <v>7013</v>
      </c>
      <c r="L21" s="20"/>
      <c r="M21" s="13"/>
      <c r="R21" s="13"/>
      <c r="S21" s="13"/>
    </row>
    <row r="22" spans="2:19" ht="21" customHeight="1" x14ac:dyDescent="0.3">
      <c r="E22" s="13"/>
      <c r="F22" s="13"/>
      <c r="G22" s="13"/>
      <c r="H22" s="13"/>
      <c r="J22" s="19" t="s">
        <v>8</v>
      </c>
      <c r="K22" s="20">
        <v>8343</v>
      </c>
      <c r="L22" s="20"/>
      <c r="M22" s="13"/>
      <c r="R22" s="13"/>
      <c r="S22" s="13"/>
    </row>
    <row r="23" spans="2:19" ht="21" customHeight="1" x14ac:dyDescent="0.3">
      <c r="E23" s="13"/>
      <c r="F23" s="13"/>
      <c r="G23" s="13"/>
      <c r="H23" s="13"/>
      <c r="J23" s="19" t="s">
        <v>9</v>
      </c>
      <c r="K23" s="20">
        <v>9088</v>
      </c>
      <c r="L23" s="20"/>
      <c r="M23" s="13"/>
      <c r="R23" s="13"/>
      <c r="S23" s="13"/>
    </row>
    <row r="24" spans="2:19" ht="21" customHeight="1" x14ac:dyDescent="0.3">
      <c r="E24" s="13"/>
      <c r="F24" s="13"/>
      <c r="G24" s="13"/>
      <c r="H24" s="13"/>
      <c r="J24" s="19" t="s">
        <v>10</v>
      </c>
      <c r="K24" s="20">
        <v>10274</v>
      </c>
      <c r="L24" s="20"/>
      <c r="M24" s="13"/>
      <c r="R24" s="13"/>
      <c r="S24" s="13"/>
    </row>
    <row r="25" spans="2:19" ht="21" customHeight="1" x14ac:dyDescent="0.3">
      <c r="E25" s="13"/>
      <c r="F25" s="13"/>
      <c r="G25" s="13"/>
      <c r="H25" s="13"/>
      <c r="J25" s="19" t="s">
        <v>11</v>
      </c>
      <c r="K25" s="20">
        <v>10751</v>
      </c>
      <c r="L25" s="20"/>
      <c r="M25" s="13"/>
      <c r="R25" s="13"/>
      <c r="S25" s="13"/>
    </row>
    <row r="26" spans="2:19" ht="21" customHeight="1" x14ac:dyDescent="0.3">
      <c r="E26" s="13"/>
      <c r="F26" s="13"/>
      <c r="G26" s="13"/>
      <c r="H26" s="13"/>
      <c r="J26" s="19" t="s">
        <v>12</v>
      </c>
      <c r="K26" s="20">
        <v>10038</v>
      </c>
      <c r="L26" s="20"/>
      <c r="M26" s="13"/>
      <c r="R26" s="13"/>
      <c r="S26" s="13"/>
    </row>
    <row r="27" spans="2:19" ht="21" customHeight="1" x14ac:dyDescent="0.3">
      <c r="E27" s="13"/>
      <c r="F27" s="13"/>
      <c r="G27" s="13"/>
      <c r="H27" s="13"/>
      <c r="J27" s="19" t="s">
        <v>13</v>
      </c>
      <c r="K27" s="20">
        <v>9550</v>
      </c>
      <c r="L27" s="20"/>
      <c r="M27" s="13"/>
      <c r="R27" s="13"/>
      <c r="S27" s="13"/>
    </row>
    <row r="28" spans="2:19" ht="21" customHeight="1" thickBot="1" x14ac:dyDescent="0.35">
      <c r="E28" s="13"/>
      <c r="F28" s="13"/>
      <c r="G28" s="13"/>
      <c r="H28" s="13"/>
      <c r="J28" s="19" t="s">
        <v>14</v>
      </c>
      <c r="K28" s="20">
        <v>10927</v>
      </c>
      <c r="L28" s="20"/>
      <c r="M28" s="13"/>
      <c r="R28" s="13"/>
      <c r="S28" s="13"/>
    </row>
    <row r="29" spans="2:19" ht="21" customHeight="1" x14ac:dyDescent="0.3">
      <c r="E29" s="13"/>
      <c r="F29" s="13"/>
      <c r="G29" s="13"/>
      <c r="H29" s="13"/>
      <c r="J29" s="21" t="s">
        <v>5</v>
      </c>
      <c r="K29" s="22">
        <f>SUM(K20:K28)</f>
        <v>81070</v>
      </c>
      <c r="L29" s="22"/>
      <c r="M29" s="13"/>
      <c r="R29" s="13"/>
      <c r="S29" s="13"/>
    </row>
    <row r="30" spans="2:19" ht="21" customHeight="1" x14ac:dyDescent="0.3">
      <c r="E30" s="13"/>
      <c r="F30" s="13"/>
      <c r="G30" s="13"/>
      <c r="H30" s="13"/>
      <c r="I30" s="13"/>
      <c r="J30" s="13"/>
      <c r="K30" s="13"/>
      <c r="L30" s="13"/>
      <c r="M30" s="13"/>
      <c r="R30" s="13"/>
      <c r="S30" s="13"/>
    </row>
    <row r="31" spans="2:19" ht="21" customHeight="1" x14ac:dyDescent="0.3">
      <c r="E31" s="13"/>
      <c r="F31" s="13"/>
      <c r="G31" s="13"/>
      <c r="H31" s="13"/>
      <c r="I31" s="13"/>
      <c r="J31" s="13"/>
      <c r="K31" s="13"/>
      <c r="L31" s="13"/>
      <c r="M31" s="13"/>
      <c r="R31" s="13"/>
      <c r="S31" s="13"/>
    </row>
    <row r="32" spans="2:19" ht="21" customHeight="1" x14ac:dyDescent="0.3">
      <c r="E32" s="13"/>
      <c r="F32" s="13"/>
      <c r="G32" s="13"/>
      <c r="H32" s="13"/>
      <c r="I32" s="13"/>
      <c r="J32" s="13"/>
      <c r="K32" s="13"/>
      <c r="L32" s="13"/>
      <c r="M32" s="13"/>
      <c r="R32" s="13"/>
      <c r="S32" s="13"/>
    </row>
    <row r="33" spans="2:19" ht="21" customHeight="1" x14ac:dyDescent="0.3">
      <c r="E33" s="13"/>
      <c r="F33" s="13"/>
      <c r="G33" s="13"/>
      <c r="H33" s="13"/>
      <c r="I33" s="13"/>
      <c r="J33" s="14" t="s">
        <v>4</v>
      </c>
      <c r="K33" s="23" t="s">
        <v>5</v>
      </c>
      <c r="L33" s="24"/>
      <c r="M33" s="25" t="s">
        <v>15</v>
      </c>
      <c r="N33" s="25" t="s">
        <v>16</v>
      </c>
      <c r="O33" s="25" t="s">
        <v>17</v>
      </c>
      <c r="P33" s="25" t="s">
        <v>18</v>
      </c>
      <c r="Q33" s="15" t="s">
        <v>19</v>
      </c>
      <c r="R33" s="13"/>
      <c r="S33" s="13"/>
    </row>
    <row r="34" spans="2:19" ht="23.25" customHeight="1" x14ac:dyDescent="0.3">
      <c r="E34" s="13"/>
      <c r="F34" s="13"/>
      <c r="G34" s="13"/>
      <c r="H34" s="13"/>
      <c r="J34" s="14"/>
      <c r="K34" s="23"/>
      <c r="L34" s="24"/>
      <c r="M34" s="25"/>
      <c r="N34" s="25"/>
      <c r="O34" s="25"/>
      <c r="P34" s="25"/>
      <c r="Q34" s="15"/>
    </row>
    <row r="35" spans="2:19" ht="21" customHeight="1" x14ac:dyDescent="0.3">
      <c r="E35" s="13"/>
      <c r="F35" s="13"/>
      <c r="G35" s="13"/>
      <c r="H35" s="13"/>
      <c r="J35" s="17" t="s">
        <v>6</v>
      </c>
      <c r="K35" s="18">
        <f t="shared" ref="K35:K43" si="0">SUM(M35:Q35)</f>
        <v>5086</v>
      </c>
      <c r="L35" s="18"/>
      <c r="M35" s="26">
        <v>419</v>
      </c>
      <c r="N35" s="26">
        <v>4</v>
      </c>
      <c r="O35" s="26">
        <v>1968</v>
      </c>
      <c r="P35" s="26">
        <v>786</v>
      </c>
      <c r="Q35" s="26">
        <v>1909</v>
      </c>
    </row>
    <row r="36" spans="2:19" ht="21" customHeight="1" x14ac:dyDescent="0.3">
      <c r="E36" s="13"/>
      <c r="F36" s="13"/>
      <c r="G36" s="13"/>
      <c r="H36" s="13"/>
      <c r="J36" s="19" t="s">
        <v>7</v>
      </c>
      <c r="K36" s="18">
        <f t="shared" si="0"/>
        <v>7013</v>
      </c>
      <c r="L36" s="18"/>
      <c r="M36" s="26">
        <v>597</v>
      </c>
      <c r="N36" s="26">
        <v>7</v>
      </c>
      <c r="O36" s="26">
        <v>2534</v>
      </c>
      <c r="P36" s="26">
        <v>917</v>
      </c>
      <c r="Q36" s="26">
        <v>2958</v>
      </c>
    </row>
    <row r="37" spans="2:19" ht="21" customHeight="1" x14ac:dyDescent="0.3">
      <c r="E37" s="13"/>
      <c r="F37" s="13"/>
      <c r="G37" s="13"/>
      <c r="H37" s="13"/>
      <c r="J37" s="19" t="s">
        <v>8</v>
      </c>
      <c r="K37" s="18">
        <f t="shared" si="0"/>
        <v>8343</v>
      </c>
      <c r="L37" s="18"/>
      <c r="M37" s="26">
        <v>267</v>
      </c>
      <c r="N37" s="26">
        <v>4</v>
      </c>
      <c r="O37" s="26">
        <v>3679</v>
      </c>
      <c r="P37" s="26">
        <v>1017</v>
      </c>
      <c r="Q37" s="26">
        <v>3376</v>
      </c>
    </row>
    <row r="38" spans="2:19" ht="21" customHeight="1" x14ac:dyDescent="0.3">
      <c r="E38" s="13"/>
      <c r="F38" s="13"/>
      <c r="G38" s="13"/>
      <c r="H38" s="13"/>
      <c r="J38" s="19" t="s">
        <v>9</v>
      </c>
      <c r="K38" s="18">
        <f t="shared" si="0"/>
        <v>9088</v>
      </c>
      <c r="L38" s="18"/>
      <c r="M38" s="26">
        <v>218</v>
      </c>
      <c r="N38" s="26">
        <v>14</v>
      </c>
      <c r="O38" s="26">
        <v>3695</v>
      </c>
      <c r="P38" s="26">
        <v>1508</v>
      </c>
      <c r="Q38" s="26">
        <v>3653</v>
      </c>
    </row>
    <row r="39" spans="2:19" ht="21" customHeight="1" x14ac:dyDescent="0.3">
      <c r="E39" s="13"/>
      <c r="F39" s="13"/>
      <c r="G39" s="13"/>
      <c r="H39" s="13"/>
      <c r="J39" s="19" t="s">
        <v>10</v>
      </c>
      <c r="K39" s="18">
        <f t="shared" si="0"/>
        <v>10274</v>
      </c>
      <c r="L39" s="18"/>
      <c r="M39" s="26">
        <v>362</v>
      </c>
      <c r="N39" s="26">
        <v>95</v>
      </c>
      <c r="O39" s="26">
        <v>3836</v>
      </c>
      <c r="P39" s="26">
        <v>1335</v>
      </c>
      <c r="Q39" s="26">
        <v>4646</v>
      </c>
    </row>
    <row r="40" spans="2:19" ht="21" customHeight="1" x14ac:dyDescent="0.3">
      <c r="E40" s="13"/>
      <c r="F40" s="13"/>
      <c r="G40" s="13"/>
      <c r="H40" s="13"/>
      <c r="J40" s="19" t="s">
        <v>11</v>
      </c>
      <c r="K40" s="18">
        <f t="shared" si="0"/>
        <v>10751</v>
      </c>
      <c r="L40" s="18"/>
      <c r="M40" s="26">
        <v>279</v>
      </c>
      <c r="N40" s="26">
        <v>196</v>
      </c>
      <c r="O40" s="26">
        <v>4070</v>
      </c>
      <c r="P40" s="26">
        <v>1266</v>
      </c>
      <c r="Q40" s="26">
        <v>4940</v>
      </c>
    </row>
    <row r="41" spans="2:19" ht="21" customHeight="1" x14ac:dyDescent="0.3">
      <c r="E41" s="13"/>
      <c r="F41" s="13"/>
      <c r="G41" s="13"/>
      <c r="H41" s="13"/>
      <c r="J41" s="19" t="s">
        <v>12</v>
      </c>
      <c r="K41" s="18">
        <f t="shared" si="0"/>
        <v>10038</v>
      </c>
      <c r="L41" s="18"/>
      <c r="M41" s="26">
        <v>264</v>
      </c>
      <c r="N41" s="26">
        <v>249</v>
      </c>
      <c r="O41" s="26">
        <v>3552</v>
      </c>
      <c r="P41" s="26">
        <v>1293</v>
      </c>
      <c r="Q41" s="26">
        <v>4680</v>
      </c>
    </row>
    <row r="42" spans="2:19" ht="21" customHeight="1" x14ac:dyDescent="0.3">
      <c r="B42" s="27" t="s">
        <v>20</v>
      </c>
      <c r="C42" s="28" t="s">
        <v>21</v>
      </c>
      <c r="D42" s="29"/>
      <c r="E42" s="13"/>
      <c r="F42" s="13"/>
      <c r="G42" s="13"/>
      <c r="H42" s="13"/>
      <c r="J42" s="19" t="s">
        <v>13</v>
      </c>
      <c r="K42" s="18">
        <f t="shared" si="0"/>
        <v>9550</v>
      </c>
      <c r="L42" s="18"/>
      <c r="M42" s="26">
        <v>316</v>
      </c>
      <c r="N42" s="26">
        <v>193</v>
      </c>
      <c r="O42" s="26">
        <v>3611</v>
      </c>
      <c r="P42" s="26">
        <v>1280</v>
      </c>
      <c r="Q42" s="26">
        <v>4150</v>
      </c>
    </row>
    <row r="43" spans="2:19" ht="21" customHeight="1" thickBot="1" x14ac:dyDescent="0.35">
      <c r="B43" s="30"/>
      <c r="C43" s="31" t="s">
        <v>22</v>
      </c>
      <c r="D43" s="32"/>
      <c r="E43" s="13"/>
      <c r="F43" s="13"/>
      <c r="G43" s="13"/>
      <c r="H43" s="13"/>
      <c r="J43" s="19" t="s">
        <v>14</v>
      </c>
      <c r="K43" s="18">
        <f t="shared" si="0"/>
        <v>10927</v>
      </c>
      <c r="L43" s="18"/>
      <c r="M43" s="26">
        <v>463</v>
      </c>
      <c r="N43" s="26">
        <v>211</v>
      </c>
      <c r="O43" s="26">
        <v>3744</v>
      </c>
      <c r="P43" s="26">
        <v>1581</v>
      </c>
      <c r="Q43" s="26">
        <v>4928</v>
      </c>
    </row>
    <row r="44" spans="2:19" ht="21" customHeight="1" x14ac:dyDescent="0.3">
      <c r="B44" s="33"/>
      <c r="C44" s="31" t="s">
        <v>23</v>
      </c>
      <c r="D44" s="32"/>
      <c r="E44" s="13"/>
      <c r="F44" s="13"/>
      <c r="G44" s="13"/>
      <c r="H44" s="13"/>
      <c r="J44" s="34" t="s">
        <v>5</v>
      </c>
      <c r="K44" s="22">
        <f>SUM(K35:L43)</f>
        <v>81070</v>
      </c>
      <c r="L44" s="22"/>
      <c r="M44" s="35">
        <f>SUM(M35:M43)</f>
        <v>3185</v>
      </c>
      <c r="N44" s="35">
        <f>SUM(N35:N43)</f>
        <v>973</v>
      </c>
      <c r="O44" s="35">
        <f>SUM(O35:O43)</f>
        <v>30689</v>
      </c>
      <c r="P44" s="35">
        <f>SUM(P35:P43)</f>
        <v>10983</v>
      </c>
      <c r="Q44" s="35">
        <f>SUM(Q35:Q43)</f>
        <v>35240</v>
      </c>
    </row>
    <row r="45" spans="2:19" ht="21" customHeight="1" x14ac:dyDescent="0.3">
      <c r="B45" s="36"/>
      <c r="C45" s="31" t="s">
        <v>24</v>
      </c>
      <c r="D45" s="32"/>
      <c r="E45" s="13"/>
      <c r="F45" s="13"/>
      <c r="G45" s="13"/>
      <c r="H45" s="13"/>
      <c r="J45"/>
      <c r="K45"/>
      <c r="L45"/>
      <c r="M45"/>
      <c r="N45"/>
      <c r="O45"/>
      <c r="P45"/>
      <c r="Q45"/>
    </row>
    <row r="46" spans="2:19" ht="21" customHeight="1" x14ac:dyDescent="0.3">
      <c r="B46" s="37"/>
      <c r="C46" s="31" t="s">
        <v>25</v>
      </c>
      <c r="D46" s="32"/>
      <c r="E46" s="13"/>
      <c r="F46" s="13"/>
      <c r="G46" s="13"/>
      <c r="H46" s="13"/>
      <c r="J46"/>
      <c r="K46"/>
      <c r="L46"/>
      <c r="M46"/>
      <c r="N46"/>
      <c r="O46"/>
      <c r="P46"/>
      <c r="Q46"/>
    </row>
    <row r="47" spans="2:19" ht="25.15" customHeight="1" x14ac:dyDescent="0.3">
      <c r="B47" s="38"/>
      <c r="C47" s="31" t="s">
        <v>26</v>
      </c>
      <c r="D47" s="32"/>
      <c r="E47" s="13"/>
      <c r="F47" s="13"/>
      <c r="G47" s="13"/>
      <c r="H47" s="13"/>
      <c r="R47" s="13"/>
      <c r="S47" s="13"/>
    </row>
    <row r="48" spans="2:19" ht="20.25" customHeight="1" x14ac:dyDescent="0.3">
      <c r="B48" s="39"/>
      <c r="C48" s="31" t="s">
        <v>27</v>
      </c>
      <c r="D48" s="32"/>
      <c r="E48" s="13"/>
      <c r="L48" s="13"/>
      <c r="M48" s="13"/>
      <c r="R48" s="13"/>
      <c r="S48" s="13"/>
    </row>
    <row r="49" spans="2:19" ht="13.15" customHeight="1" x14ac:dyDescent="0.3">
      <c r="E49" s="13"/>
      <c r="L49" s="13"/>
      <c r="M49" s="13"/>
      <c r="R49" s="13"/>
      <c r="S49" s="13"/>
    </row>
    <row r="50" spans="2:19" ht="28.5" customHeight="1" x14ac:dyDescent="0.3">
      <c r="P50" s="40"/>
    </row>
    <row r="51" spans="2:19" ht="28.5" customHeight="1" x14ac:dyDescent="0.3">
      <c r="L51" s="16" t="s">
        <v>28</v>
      </c>
      <c r="M51" s="14"/>
      <c r="N51" s="41" t="s">
        <v>5</v>
      </c>
      <c r="O51" s="42" t="s">
        <v>29</v>
      </c>
      <c r="P51" s="40"/>
    </row>
    <row r="52" spans="2:19" ht="18.600000000000001" customHeight="1" x14ac:dyDescent="0.3">
      <c r="L52" s="43" t="s">
        <v>30</v>
      </c>
      <c r="M52" s="43"/>
      <c r="N52" s="44">
        <v>43472</v>
      </c>
      <c r="O52" s="45">
        <f>N52/$N$55</f>
        <v>0.53622795115332433</v>
      </c>
      <c r="P52" s="40"/>
    </row>
    <row r="53" spans="2:19" ht="18.600000000000001" customHeight="1" x14ac:dyDescent="0.3">
      <c r="L53" s="46" t="s">
        <v>31</v>
      </c>
      <c r="M53" s="46"/>
      <c r="N53" s="26">
        <v>33592</v>
      </c>
      <c r="O53" s="47">
        <f>N53/$N$55</f>
        <v>0.41435796225484151</v>
      </c>
      <c r="P53" s="40"/>
    </row>
    <row r="54" spans="2:19" ht="18.600000000000001" customHeight="1" thickBot="1" x14ac:dyDescent="0.35">
      <c r="J54" s="40"/>
      <c r="K54" s="40"/>
      <c r="L54" s="43" t="s">
        <v>32</v>
      </c>
      <c r="M54" s="43"/>
      <c r="N54" s="44">
        <v>4006</v>
      </c>
      <c r="O54" s="45">
        <f>N54/$N$55</f>
        <v>4.9414086591834216E-2</v>
      </c>
      <c r="P54" s="40"/>
      <c r="Q54" s="40"/>
      <c r="R54" s="40"/>
      <c r="S54" s="13"/>
    </row>
    <row r="55" spans="2:19" ht="19.899999999999999" customHeight="1" x14ac:dyDescent="0.3">
      <c r="B55" s="48" t="s">
        <v>33</v>
      </c>
      <c r="C55" s="48"/>
      <c r="D55" s="48"/>
      <c r="E55" s="48"/>
      <c r="F55" s="48"/>
      <c r="G55" s="41" t="s">
        <v>5</v>
      </c>
      <c r="H55" s="42" t="s">
        <v>34</v>
      </c>
      <c r="L55" s="34" t="s">
        <v>5</v>
      </c>
      <c r="M55" s="35"/>
      <c r="N55" s="35">
        <f>SUM(N52:N54)</f>
        <v>81070</v>
      </c>
      <c r="O55" s="49">
        <f>SUM(O52:O54)</f>
        <v>1</v>
      </c>
      <c r="S55" s="13"/>
    </row>
    <row r="56" spans="2:19" ht="28.5" customHeight="1" x14ac:dyDescent="0.3">
      <c r="B56" s="46" t="s">
        <v>35</v>
      </c>
      <c r="C56" s="46"/>
      <c r="D56" s="46"/>
      <c r="E56" s="46"/>
      <c r="F56" s="46"/>
      <c r="G56" s="26">
        <v>1195</v>
      </c>
      <c r="H56" s="47">
        <f t="shared" ref="H56:H70" si="1">G56/$G$71</f>
        <v>1.4740347847539163E-2</v>
      </c>
      <c r="S56" s="13"/>
    </row>
    <row r="57" spans="2:19" ht="28.5" customHeight="1" x14ac:dyDescent="0.3">
      <c r="B57" s="46" t="s">
        <v>36</v>
      </c>
      <c r="C57" s="46"/>
      <c r="D57" s="46"/>
      <c r="E57" s="46"/>
      <c r="F57" s="46"/>
      <c r="G57" s="26">
        <v>1838</v>
      </c>
      <c r="H57" s="47">
        <f t="shared" si="1"/>
        <v>2.2671765141235967E-2</v>
      </c>
      <c r="S57" s="13"/>
    </row>
    <row r="58" spans="2:19" ht="28.5" customHeight="1" x14ac:dyDescent="0.3">
      <c r="B58" s="46" t="s">
        <v>37</v>
      </c>
      <c r="C58" s="46"/>
      <c r="D58" s="46"/>
      <c r="E58" s="46"/>
      <c r="F58" s="46"/>
      <c r="G58" s="26">
        <v>152</v>
      </c>
      <c r="H58" s="47">
        <f t="shared" si="1"/>
        <v>1.8749229061305044E-3</v>
      </c>
      <c r="S58" s="13"/>
    </row>
    <row r="59" spans="2:19" ht="28.5" customHeight="1" x14ac:dyDescent="0.3">
      <c r="B59" s="46" t="s">
        <v>38</v>
      </c>
      <c r="C59" s="46"/>
      <c r="D59" s="46"/>
      <c r="E59" s="46"/>
      <c r="F59" s="46"/>
      <c r="G59" s="26">
        <v>0</v>
      </c>
      <c r="H59" s="47">
        <f t="shared" si="1"/>
        <v>0</v>
      </c>
      <c r="J59" s="16" t="s">
        <v>39</v>
      </c>
      <c r="K59" s="14"/>
      <c r="L59" s="50" t="s">
        <v>5</v>
      </c>
      <c r="M59" s="51" t="s">
        <v>34</v>
      </c>
      <c r="N59" s="40"/>
      <c r="O59" s="16" t="s">
        <v>40</v>
      </c>
      <c r="P59" s="14"/>
      <c r="Q59" s="50" t="s">
        <v>5</v>
      </c>
      <c r="R59" s="51" t="s">
        <v>34</v>
      </c>
    </row>
    <row r="60" spans="2:19" ht="28.5" customHeight="1" x14ac:dyDescent="0.3">
      <c r="B60" s="46" t="s">
        <v>41</v>
      </c>
      <c r="C60" s="46"/>
      <c r="D60" s="46"/>
      <c r="E60" s="46"/>
      <c r="F60" s="46"/>
      <c r="G60" s="26">
        <v>973</v>
      </c>
      <c r="H60" s="47">
        <f t="shared" si="1"/>
        <v>1.2001973603059084E-2</v>
      </c>
      <c r="J60" s="16"/>
      <c r="K60" s="14"/>
      <c r="L60" s="50"/>
      <c r="M60" s="51"/>
      <c r="N60" s="40"/>
      <c r="O60" s="16"/>
      <c r="P60" s="14"/>
      <c r="Q60" s="50"/>
      <c r="R60" s="51"/>
    </row>
    <row r="61" spans="2:19" ht="28.5" customHeight="1" x14ac:dyDescent="0.3">
      <c r="B61" s="46" t="s">
        <v>42</v>
      </c>
      <c r="C61" s="46"/>
      <c r="D61" s="46"/>
      <c r="E61" s="46"/>
      <c r="F61" s="46"/>
      <c r="G61" s="26">
        <v>25999</v>
      </c>
      <c r="H61" s="47">
        <f t="shared" si="1"/>
        <v>0.32069816208215124</v>
      </c>
      <c r="J61" s="46" t="s">
        <v>43</v>
      </c>
      <c r="K61" s="46"/>
      <c r="L61" s="26">
        <v>338</v>
      </c>
      <c r="M61" s="47">
        <f t="shared" ref="M61:M76" si="2">L61/$L$77</f>
        <v>1.0061919504643963E-2</v>
      </c>
      <c r="N61" s="40"/>
      <c r="O61" s="46" t="s">
        <v>43</v>
      </c>
      <c r="P61" s="46"/>
      <c r="Q61" s="26">
        <v>97</v>
      </c>
      <c r="R61" s="47">
        <f t="shared" ref="R61:R76" si="3">Q61/$Q$77</f>
        <v>2.4213679480778832E-2</v>
      </c>
    </row>
    <row r="62" spans="2:19" ht="28.5" customHeight="1" x14ac:dyDescent="0.3">
      <c r="B62" s="46" t="s">
        <v>44</v>
      </c>
      <c r="C62" s="46"/>
      <c r="D62" s="46"/>
      <c r="E62" s="46"/>
      <c r="F62" s="46"/>
      <c r="G62" s="26">
        <v>4690</v>
      </c>
      <c r="H62" s="47">
        <f t="shared" si="1"/>
        <v>5.7851239669421489E-2</v>
      </c>
      <c r="J62" s="52" t="s">
        <v>45</v>
      </c>
      <c r="K62" s="52"/>
      <c r="L62" s="26">
        <v>3280</v>
      </c>
      <c r="M62" s="47">
        <f t="shared" si="2"/>
        <v>9.7642295784710648E-2</v>
      </c>
      <c r="N62" s="40"/>
      <c r="O62" s="52" t="s">
        <v>45</v>
      </c>
      <c r="P62" s="52"/>
      <c r="Q62" s="26">
        <v>455</v>
      </c>
      <c r="R62" s="47">
        <f t="shared" si="3"/>
        <v>0.11357963055416875</v>
      </c>
    </row>
    <row r="63" spans="2:19" ht="23.25" customHeight="1" x14ac:dyDescent="0.3">
      <c r="B63" s="46" t="s">
        <v>46</v>
      </c>
      <c r="C63" s="46"/>
      <c r="D63" s="46"/>
      <c r="E63" s="46"/>
      <c r="F63" s="46"/>
      <c r="G63" s="26">
        <v>4949</v>
      </c>
      <c r="H63" s="47">
        <f t="shared" si="1"/>
        <v>6.1046009621314914E-2</v>
      </c>
      <c r="J63" s="46" t="s">
        <v>47</v>
      </c>
      <c r="K63" s="46"/>
      <c r="L63" s="26">
        <v>9824</v>
      </c>
      <c r="M63" s="47">
        <f t="shared" si="2"/>
        <v>0.29245058347225528</v>
      </c>
      <c r="N63" s="40"/>
      <c r="O63" s="46" t="s">
        <v>47</v>
      </c>
      <c r="P63" s="46"/>
      <c r="Q63" s="26">
        <v>626</v>
      </c>
      <c r="R63" s="47">
        <f t="shared" si="3"/>
        <v>0.15626560159760358</v>
      </c>
    </row>
    <row r="64" spans="2:19" ht="30" customHeight="1" x14ac:dyDescent="0.3">
      <c r="B64" s="46" t="s">
        <v>48</v>
      </c>
      <c r="C64" s="46"/>
      <c r="D64" s="46"/>
      <c r="E64" s="46"/>
      <c r="F64" s="46"/>
      <c r="G64" s="26">
        <v>3429</v>
      </c>
      <c r="H64" s="47">
        <f t="shared" si="1"/>
        <v>4.2296780560009871E-2</v>
      </c>
      <c r="I64" s="40"/>
      <c r="J64" s="46" t="s">
        <v>49</v>
      </c>
      <c r="K64" s="46"/>
      <c r="L64" s="26">
        <v>1341</v>
      </c>
      <c r="M64" s="47">
        <f t="shared" si="2"/>
        <v>3.9920219099785666E-2</v>
      </c>
      <c r="N64" s="40"/>
      <c r="O64" s="46" t="s">
        <v>49</v>
      </c>
      <c r="P64" s="46"/>
      <c r="Q64" s="26">
        <v>78</v>
      </c>
      <c r="R64" s="47">
        <f t="shared" si="3"/>
        <v>1.9470793809286072E-2</v>
      </c>
    </row>
    <row r="65" spans="2:19" ht="30" customHeight="1" x14ac:dyDescent="0.3">
      <c r="B65" s="46" t="s">
        <v>50</v>
      </c>
      <c r="C65" s="46"/>
      <c r="D65" s="46"/>
      <c r="E65" s="46"/>
      <c r="F65" s="46"/>
      <c r="G65" s="26">
        <v>2604</v>
      </c>
      <c r="H65" s="47">
        <f t="shared" si="1"/>
        <v>3.212038978660417E-2</v>
      </c>
      <c r="I65" s="40"/>
      <c r="J65" s="46" t="s">
        <v>51</v>
      </c>
      <c r="K65" s="46"/>
      <c r="L65" s="26">
        <v>7439</v>
      </c>
      <c r="M65" s="47">
        <f t="shared" si="2"/>
        <v>0.22145153608001905</v>
      </c>
      <c r="N65" s="40"/>
      <c r="O65" s="46" t="s">
        <v>51</v>
      </c>
      <c r="P65" s="46"/>
      <c r="Q65" s="26">
        <v>816</v>
      </c>
      <c r="R65" s="47">
        <f t="shared" si="3"/>
        <v>0.20369445831253119</v>
      </c>
    </row>
    <row r="66" spans="2:19" ht="30" customHeight="1" x14ac:dyDescent="0.3">
      <c r="B66" s="46" t="s">
        <v>52</v>
      </c>
      <c r="C66" s="46"/>
      <c r="D66" s="46"/>
      <c r="E66" s="46"/>
      <c r="F66" s="46"/>
      <c r="G66" s="26">
        <v>1</v>
      </c>
      <c r="H66" s="47">
        <f t="shared" si="1"/>
        <v>1.2335019119279635E-5</v>
      </c>
      <c r="I66" s="40"/>
      <c r="J66" s="46" t="s">
        <v>53</v>
      </c>
      <c r="K66" s="46"/>
      <c r="L66" s="26">
        <v>440</v>
      </c>
      <c r="M66" s="47">
        <f t="shared" si="2"/>
        <v>1.3098356751607526E-2</v>
      </c>
      <c r="N66" s="40"/>
      <c r="O66" s="46" t="s">
        <v>53</v>
      </c>
      <c r="P66" s="46"/>
      <c r="Q66" s="26">
        <v>40</v>
      </c>
      <c r="R66" s="47">
        <f t="shared" si="3"/>
        <v>9.9850224663005499E-3</v>
      </c>
    </row>
    <row r="67" spans="2:19" ht="30" customHeight="1" x14ac:dyDescent="0.3">
      <c r="B67" s="46" t="s">
        <v>54</v>
      </c>
      <c r="C67" s="46"/>
      <c r="D67" s="46"/>
      <c r="E67" s="46"/>
      <c r="F67" s="46"/>
      <c r="G67" s="26">
        <v>3259</v>
      </c>
      <c r="H67" s="47">
        <f t="shared" si="1"/>
        <v>4.0199827309732331E-2</v>
      </c>
      <c r="I67" s="40"/>
      <c r="J67" s="46" t="s">
        <v>55</v>
      </c>
      <c r="K67" s="46"/>
      <c r="L67" s="26">
        <v>109</v>
      </c>
      <c r="M67" s="47">
        <f t="shared" si="2"/>
        <v>3.2448201952845917E-3</v>
      </c>
      <c r="N67" s="40"/>
      <c r="O67" s="46" t="s">
        <v>55</v>
      </c>
      <c r="P67" s="46"/>
      <c r="Q67" s="26">
        <v>31</v>
      </c>
      <c r="R67" s="47">
        <f t="shared" si="3"/>
        <v>7.7383924113829253E-3</v>
      </c>
    </row>
    <row r="68" spans="2:19" ht="30" customHeight="1" x14ac:dyDescent="0.3">
      <c r="B68" s="46" t="s">
        <v>56</v>
      </c>
      <c r="C68" s="46"/>
      <c r="D68" s="46"/>
      <c r="E68" s="46"/>
      <c r="F68" s="46"/>
      <c r="G68" s="26">
        <v>10972</v>
      </c>
      <c r="H68" s="47">
        <f t="shared" si="1"/>
        <v>0.13533982977673614</v>
      </c>
      <c r="I68" s="40"/>
      <c r="J68" s="46" t="s">
        <v>57</v>
      </c>
      <c r="K68" s="46"/>
      <c r="L68" s="26">
        <v>656</v>
      </c>
      <c r="M68" s="47">
        <f t="shared" si="2"/>
        <v>1.9528459156942127E-2</v>
      </c>
      <c r="N68" s="40"/>
      <c r="O68" s="46" t="s">
        <v>57</v>
      </c>
      <c r="P68" s="46"/>
      <c r="Q68" s="26">
        <v>48</v>
      </c>
      <c r="R68" s="47">
        <f t="shared" si="3"/>
        <v>1.1982026959560658E-2</v>
      </c>
    </row>
    <row r="69" spans="2:19" ht="30" customHeight="1" x14ac:dyDescent="0.3">
      <c r="B69" s="46" t="s">
        <v>58</v>
      </c>
      <c r="C69" s="46"/>
      <c r="D69" s="46"/>
      <c r="E69" s="46"/>
      <c r="F69" s="46"/>
      <c r="G69" s="26">
        <v>10131</v>
      </c>
      <c r="H69" s="47">
        <f t="shared" si="1"/>
        <v>0.12496607869742198</v>
      </c>
      <c r="I69" s="40"/>
      <c r="J69" s="46" t="s">
        <v>59</v>
      </c>
      <c r="K69" s="46"/>
      <c r="L69" s="26">
        <v>1694</v>
      </c>
      <c r="M69" s="47">
        <f t="shared" si="2"/>
        <v>5.0428673493688972E-2</v>
      </c>
      <c r="N69" s="40"/>
      <c r="O69" s="46" t="s">
        <v>59</v>
      </c>
      <c r="P69" s="46"/>
      <c r="Q69" s="26">
        <v>370</v>
      </c>
      <c r="R69" s="47">
        <f t="shared" si="3"/>
        <v>9.2361457813280076E-2</v>
      </c>
    </row>
    <row r="70" spans="2:19" ht="30" customHeight="1" thickBot="1" x14ac:dyDescent="0.35">
      <c r="B70" s="46" t="s">
        <v>60</v>
      </c>
      <c r="C70" s="46"/>
      <c r="D70" s="46"/>
      <c r="E70" s="46"/>
      <c r="F70" s="46"/>
      <c r="G70" s="26">
        <v>10878</v>
      </c>
      <c r="H70" s="47">
        <f t="shared" si="1"/>
        <v>0.13418033797952386</v>
      </c>
      <c r="I70" s="40"/>
      <c r="J70" s="46" t="s">
        <v>61</v>
      </c>
      <c r="K70" s="46"/>
      <c r="L70" s="26">
        <v>317</v>
      </c>
      <c r="M70" s="47">
        <f t="shared" si="2"/>
        <v>9.4367706596808765E-3</v>
      </c>
      <c r="N70" s="40"/>
      <c r="O70" s="46" t="s">
        <v>61</v>
      </c>
      <c r="P70" s="46"/>
      <c r="Q70" s="26">
        <v>9</v>
      </c>
      <c r="R70" s="47">
        <f t="shared" si="3"/>
        <v>2.2466300549176237E-3</v>
      </c>
    </row>
    <row r="71" spans="2:19" ht="30" customHeight="1" x14ac:dyDescent="0.3">
      <c r="B71" s="34" t="s">
        <v>5</v>
      </c>
      <c r="C71" s="34"/>
      <c r="D71" s="34"/>
      <c r="E71" s="34"/>
      <c r="F71" s="34"/>
      <c r="G71" s="35">
        <f>SUM(G56:G70)</f>
        <v>81070</v>
      </c>
      <c r="H71" s="49">
        <f>SUM(H56:H70)</f>
        <v>0.99999999999999989</v>
      </c>
      <c r="I71" s="40"/>
      <c r="J71" s="46" t="s">
        <v>62</v>
      </c>
      <c r="K71" s="46"/>
      <c r="L71" s="26">
        <v>8</v>
      </c>
      <c r="M71" s="47">
        <f t="shared" si="2"/>
        <v>2.3815194093831864E-4</v>
      </c>
      <c r="N71" s="40"/>
      <c r="O71" s="46" t="s">
        <v>62</v>
      </c>
      <c r="P71" s="46"/>
      <c r="Q71" s="26">
        <v>3</v>
      </c>
      <c r="R71" s="47">
        <f t="shared" si="3"/>
        <v>7.4887668497254113E-4</v>
      </c>
    </row>
    <row r="72" spans="2:19" ht="30" customHeight="1" x14ac:dyDescent="0.3">
      <c r="I72" s="40"/>
      <c r="J72" s="46" t="s">
        <v>63</v>
      </c>
      <c r="K72" s="46"/>
      <c r="L72" s="26">
        <v>389</v>
      </c>
      <c r="M72" s="47">
        <f t="shared" si="2"/>
        <v>1.1580138128125745E-2</v>
      </c>
      <c r="N72" s="40"/>
      <c r="O72" s="46" t="s">
        <v>63</v>
      </c>
      <c r="P72" s="46"/>
      <c r="Q72" s="26">
        <v>41</v>
      </c>
      <c r="R72" s="47">
        <f t="shared" si="3"/>
        <v>1.0234648027958064E-2</v>
      </c>
    </row>
    <row r="73" spans="2:19" ht="30" customHeight="1" x14ac:dyDescent="0.3">
      <c r="I73" s="40"/>
      <c r="J73" s="46" t="s">
        <v>64</v>
      </c>
      <c r="K73" s="46"/>
      <c r="L73" s="26">
        <v>505</v>
      </c>
      <c r="M73" s="47">
        <f t="shared" si="2"/>
        <v>1.5033341271731365E-2</v>
      </c>
      <c r="N73" s="40"/>
      <c r="O73" s="46" t="s">
        <v>64</v>
      </c>
      <c r="P73" s="46"/>
      <c r="Q73" s="26">
        <v>29</v>
      </c>
      <c r="R73" s="47">
        <f t="shared" si="3"/>
        <v>7.2391412880678978E-3</v>
      </c>
    </row>
    <row r="74" spans="2:19" ht="30" customHeight="1" x14ac:dyDescent="0.3">
      <c r="I74" s="40"/>
      <c r="J74" s="46" t="s">
        <v>65</v>
      </c>
      <c r="K74" s="46"/>
      <c r="L74" s="26">
        <v>341</v>
      </c>
      <c r="M74" s="47">
        <f t="shared" si="2"/>
        <v>1.0151226482495833E-2</v>
      </c>
      <c r="N74" s="40"/>
      <c r="O74" s="46" t="s">
        <v>65</v>
      </c>
      <c r="P74" s="46"/>
      <c r="Q74" s="26">
        <v>100</v>
      </c>
      <c r="R74" s="47">
        <f t="shared" si="3"/>
        <v>2.4962556165751371E-2</v>
      </c>
    </row>
    <row r="75" spans="2:19" ht="30" customHeight="1" x14ac:dyDescent="0.3">
      <c r="I75" s="40"/>
      <c r="J75" s="53" t="s">
        <v>66</v>
      </c>
      <c r="K75" s="53"/>
      <c r="L75" s="26">
        <v>732</v>
      </c>
      <c r="M75" s="47">
        <f t="shared" si="2"/>
        <v>2.1790902595856157E-2</v>
      </c>
      <c r="N75" s="40"/>
      <c r="O75" s="53" t="s">
        <v>66</v>
      </c>
      <c r="P75" s="53"/>
      <c r="Q75" s="26">
        <v>100</v>
      </c>
      <c r="R75" s="47">
        <f t="shared" si="3"/>
        <v>2.4962556165751371E-2</v>
      </c>
    </row>
    <row r="76" spans="2:19" ht="29.25" customHeight="1" thickBot="1" x14ac:dyDescent="0.35">
      <c r="B76" s="40"/>
      <c r="H76" s="40"/>
      <c r="I76" s="40"/>
      <c r="J76" s="46" t="s">
        <v>67</v>
      </c>
      <c r="K76" s="46"/>
      <c r="L76" s="26">
        <v>6179</v>
      </c>
      <c r="M76" s="47">
        <f t="shared" si="2"/>
        <v>0.18394260538223386</v>
      </c>
      <c r="N76" s="40"/>
      <c r="O76" s="46" t="s">
        <v>67</v>
      </c>
      <c r="P76" s="46"/>
      <c r="Q76" s="26">
        <v>1163</v>
      </c>
      <c r="R76" s="47">
        <f t="shared" si="3"/>
        <v>0.29031452820768849</v>
      </c>
      <c r="S76" s="13"/>
    </row>
    <row r="77" spans="2:19" ht="29.25" customHeight="1" x14ac:dyDescent="0.3">
      <c r="B77" s="40"/>
      <c r="H77" s="40"/>
      <c r="I77" s="40"/>
      <c r="J77" s="34" t="s">
        <v>5</v>
      </c>
      <c r="K77" s="35"/>
      <c r="L77" s="35">
        <f>SUM(L61:L76)</f>
        <v>33592</v>
      </c>
      <c r="M77" s="54">
        <f>SUM(M61:M76)</f>
        <v>0.99999999999999989</v>
      </c>
      <c r="N77" s="40"/>
      <c r="O77" s="34" t="s">
        <v>5</v>
      </c>
      <c r="P77" s="35"/>
      <c r="Q77" s="35">
        <f>SUM(Q61:Q76)</f>
        <v>4006</v>
      </c>
      <c r="R77" s="54">
        <f>SUM(R61:R76)</f>
        <v>1</v>
      </c>
      <c r="S77" s="13"/>
    </row>
    <row r="78" spans="2:19" ht="29.25" customHeight="1" x14ac:dyDescent="0.3">
      <c r="B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13"/>
    </row>
    <row r="79" spans="2:19" ht="29.25" customHeight="1" x14ac:dyDescent="0.3">
      <c r="B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13"/>
    </row>
    <row r="80" spans="2:19" ht="29.25" customHeight="1" x14ac:dyDescent="0.3">
      <c r="B80" s="14" t="s">
        <v>68</v>
      </c>
      <c r="C80" s="23" t="s">
        <v>5</v>
      </c>
      <c r="D80" s="24"/>
      <c r="E80" s="25" t="s">
        <v>15</v>
      </c>
      <c r="F80" s="25" t="s">
        <v>16</v>
      </c>
      <c r="G80" s="25" t="s">
        <v>17</v>
      </c>
      <c r="H80" s="25" t="s">
        <v>18</v>
      </c>
      <c r="I80" s="15" t="s">
        <v>19</v>
      </c>
      <c r="R80" s="40"/>
      <c r="S80" s="13"/>
    </row>
    <row r="81" spans="2:19" ht="29.25" customHeight="1" x14ac:dyDescent="0.3">
      <c r="B81" s="14"/>
      <c r="C81" s="23"/>
      <c r="D81" s="24"/>
      <c r="E81" s="25"/>
      <c r="F81" s="25"/>
      <c r="G81" s="25"/>
      <c r="H81" s="25"/>
      <c r="I81" s="15"/>
      <c r="R81" s="40"/>
      <c r="S81" s="13"/>
    </row>
    <row r="82" spans="2:19" ht="26.45" customHeight="1" x14ac:dyDescent="0.3">
      <c r="B82" s="19" t="s">
        <v>69</v>
      </c>
      <c r="C82" s="18">
        <f t="shared" ref="C82:C107" si="4">SUM(E82:I82)</f>
        <v>1383</v>
      </c>
      <c r="D82" s="18"/>
      <c r="E82" s="26">
        <v>78</v>
      </c>
      <c r="F82" s="26">
        <v>26</v>
      </c>
      <c r="G82" s="26">
        <v>446</v>
      </c>
      <c r="H82" s="26">
        <v>261</v>
      </c>
      <c r="I82" s="26">
        <v>572</v>
      </c>
      <c r="R82" s="40"/>
      <c r="S82" s="13"/>
    </row>
    <row r="83" spans="2:19" ht="26.45" customHeight="1" x14ac:dyDescent="0.3">
      <c r="B83" s="19" t="s">
        <v>70</v>
      </c>
      <c r="C83" s="18">
        <f t="shared" si="4"/>
        <v>3531</v>
      </c>
      <c r="D83" s="18"/>
      <c r="E83" s="26">
        <v>5</v>
      </c>
      <c r="F83" s="26">
        <v>103</v>
      </c>
      <c r="G83" s="26">
        <v>1664</v>
      </c>
      <c r="H83" s="26">
        <v>392</v>
      </c>
      <c r="I83" s="26">
        <v>1367</v>
      </c>
      <c r="R83" s="40"/>
      <c r="S83" s="13"/>
    </row>
    <row r="84" spans="2:19" ht="26.45" customHeight="1" x14ac:dyDescent="0.3">
      <c r="B84" s="19" t="s">
        <v>71</v>
      </c>
      <c r="C84" s="18">
        <f t="shared" si="4"/>
        <v>2539</v>
      </c>
      <c r="D84" s="18"/>
      <c r="E84" s="26">
        <v>96</v>
      </c>
      <c r="F84" s="26">
        <v>50</v>
      </c>
      <c r="G84" s="26">
        <v>650</v>
      </c>
      <c r="H84" s="26">
        <v>259</v>
      </c>
      <c r="I84" s="26">
        <v>1484</v>
      </c>
      <c r="K84" s="16" t="s">
        <v>4</v>
      </c>
      <c r="L84" s="14"/>
      <c r="M84" s="41">
        <v>2023</v>
      </c>
      <c r="N84" s="41">
        <v>2024</v>
      </c>
      <c r="O84" s="42" t="s">
        <v>72</v>
      </c>
      <c r="R84" s="40"/>
      <c r="S84" s="13"/>
    </row>
    <row r="85" spans="2:19" ht="26.45" customHeight="1" x14ac:dyDescent="0.3">
      <c r="B85" s="19" t="s">
        <v>73</v>
      </c>
      <c r="C85" s="18">
        <f t="shared" si="4"/>
        <v>5126</v>
      </c>
      <c r="D85" s="18"/>
      <c r="E85" s="26">
        <v>13</v>
      </c>
      <c r="F85" s="26">
        <v>111</v>
      </c>
      <c r="G85" s="26">
        <v>2089</v>
      </c>
      <c r="H85" s="26">
        <v>766</v>
      </c>
      <c r="I85" s="26">
        <v>2147</v>
      </c>
      <c r="K85" s="53" t="s">
        <v>6</v>
      </c>
      <c r="L85" s="53"/>
      <c r="M85" s="55">
        <v>3532</v>
      </c>
      <c r="N85" s="55">
        <v>5086</v>
      </c>
      <c r="O85" s="56">
        <f>N85/M85-1</f>
        <v>0.43997734994337478</v>
      </c>
      <c r="R85" s="40"/>
      <c r="S85" s="13"/>
    </row>
    <row r="86" spans="2:19" ht="26.45" customHeight="1" x14ac:dyDescent="0.3">
      <c r="B86" s="19" t="s">
        <v>74</v>
      </c>
      <c r="C86" s="18">
        <f t="shared" si="4"/>
        <v>3191</v>
      </c>
      <c r="D86" s="18"/>
      <c r="E86" s="26">
        <v>161</v>
      </c>
      <c r="F86" s="26">
        <v>43</v>
      </c>
      <c r="G86" s="26">
        <v>1210</v>
      </c>
      <c r="H86" s="26">
        <v>482</v>
      </c>
      <c r="I86" s="26">
        <v>1295</v>
      </c>
      <c r="K86" s="53" t="s">
        <v>7</v>
      </c>
      <c r="L86" s="53"/>
      <c r="M86" s="55">
        <v>5828</v>
      </c>
      <c r="N86" s="55">
        <v>7013</v>
      </c>
      <c r="O86" s="56">
        <f>N86/M86-1</f>
        <v>0.20332875772134518</v>
      </c>
      <c r="R86" s="40"/>
      <c r="S86" s="13"/>
    </row>
    <row r="87" spans="2:19" ht="26.45" customHeight="1" x14ac:dyDescent="0.3">
      <c r="B87" s="19" t="s">
        <v>75</v>
      </c>
      <c r="C87" s="18">
        <f t="shared" si="4"/>
        <v>2732</v>
      </c>
      <c r="D87" s="18"/>
      <c r="E87" s="26">
        <v>10</v>
      </c>
      <c r="F87" s="26">
        <v>52</v>
      </c>
      <c r="G87" s="26">
        <v>1205</v>
      </c>
      <c r="H87" s="26">
        <v>356</v>
      </c>
      <c r="I87" s="26">
        <v>1109</v>
      </c>
      <c r="K87" s="53" t="s">
        <v>8</v>
      </c>
      <c r="L87" s="53"/>
      <c r="M87" s="55">
        <v>7662</v>
      </c>
      <c r="N87" s="55">
        <v>8343</v>
      </c>
      <c r="O87" s="56">
        <f>N87/M87-1</f>
        <v>8.8880187940485467E-2</v>
      </c>
      <c r="R87" s="40"/>
      <c r="S87" s="13"/>
    </row>
    <row r="88" spans="2:19" ht="26.45" customHeight="1" x14ac:dyDescent="0.3">
      <c r="B88" s="19" t="s">
        <v>76</v>
      </c>
      <c r="C88" s="18">
        <f t="shared" si="4"/>
        <v>2875</v>
      </c>
      <c r="D88" s="18"/>
      <c r="E88" s="26">
        <v>4</v>
      </c>
      <c r="F88" s="26">
        <v>3</v>
      </c>
      <c r="G88" s="26">
        <v>965</v>
      </c>
      <c r="H88" s="26">
        <v>371</v>
      </c>
      <c r="I88" s="26">
        <v>1532</v>
      </c>
      <c r="K88" s="53" t="s">
        <v>9</v>
      </c>
      <c r="L88" s="53"/>
      <c r="M88" s="55">
        <v>8034</v>
      </c>
      <c r="N88" s="55">
        <v>9088</v>
      </c>
      <c r="O88" s="56">
        <f>N88/M88-1</f>
        <v>0.13119243216330601</v>
      </c>
      <c r="R88" s="40"/>
      <c r="S88" s="13"/>
    </row>
    <row r="89" spans="2:19" ht="26.45" customHeight="1" x14ac:dyDescent="0.3">
      <c r="B89" s="19" t="s">
        <v>77</v>
      </c>
      <c r="C89" s="18">
        <f t="shared" si="4"/>
        <v>5880</v>
      </c>
      <c r="D89" s="18"/>
      <c r="E89" s="26">
        <v>295</v>
      </c>
      <c r="F89" s="26">
        <v>57</v>
      </c>
      <c r="G89" s="26">
        <v>2144</v>
      </c>
      <c r="H89" s="26">
        <v>1035</v>
      </c>
      <c r="I89" s="26">
        <v>2349</v>
      </c>
      <c r="K89" s="53" t="s">
        <v>10</v>
      </c>
      <c r="L89" s="53"/>
      <c r="M89" s="55">
        <v>10061</v>
      </c>
      <c r="N89" s="55">
        <v>10274</v>
      </c>
      <c r="O89" s="56">
        <f t="shared" ref="O89:O93" si="5">N89/M89-1</f>
        <v>2.1170857767617512E-2</v>
      </c>
      <c r="R89" s="40"/>
      <c r="S89" s="13"/>
    </row>
    <row r="90" spans="2:19" ht="26.45" customHeight="1" x14ac:dyDescent="0.3">
      <c r="B90" s="19" t="s">
        <v>78</v>
      </c>
      <c r="C90" s="18">
        <f t="shared" si="4"/>
        <v>1496</v>
      </c>
      <c r="D90" s="18"/>
      <c r="E90" s="26">
        <v>70</v>
      </c>
      <c r="F90" s="26">
        <v>22</v>
      </c>
      <c r="G90" s="26">
        <v>760</v>
      </c>
      <c r="H90" s="26">
        <v>333</v>
      </c>
      <c r="I90" s="26">
        <v>311</v>
      </c>
      <c r="K90" s="53" t="s">
        <v>11</v>
      </c>
      <c r="L90" s="53"/>
      <c r="M90" s="55">
        <v>10674</v>
      </c>
      <c r="N90" s="55">
        <v>10751</v>
      </c>
      <c r="O90" s="56">
        <f t="shared" si="5"/>
        <v>7.2137905190181595E-3</v>
      </c>
      <c r="R90" s="40"/>
      <c r="S90" s="13"/>
    </row>
    <row r="91" spans="2:19" ht="26.45" customHeight="1" x14ac:dyDescent="0.3">
      <c r="B91" s="19" t="s">
        <v>79</v>
      </c>
      <c r="C91" s="18">
        <f t="shared" si="4"/>
        <v>2220</v>
      </c>
      <c r="D91" s="18"/>
      <c r="E91" s="26">
        <v>239</v>
      </c>
      <c r="F91" s="26">
        <v>141</v>
      </c>
      <c r="G91" s="26">
        <v>959</v>
      </c>
      <c r="H91" s="26">
        <v>445</v>
      </c>
      <c r="I91" s="26">
        <v>436</v>
      </c>
      <c r="K91" s="53" t="s">
        <v>12</v>
      </c>
      <c r="L91" s="53"/>
      <c r="M91" s="55">
        <v>10425</v>
      </c>
      <c r="N91" s="55">
        <v>10038</v>
      </c>
      <c r="O91" s="56">
        <f t="shared" si="5"/>
        <v>-3.712230215827339E-2</v>
      </c>
      <c r="R91" s="40"/>
      <c r="S91" s="13"/>
    </row>
    <row r="92" spans="2:19" ht="26.45" customHeight="1" x14ac:dyDescent="0.3">
      <c r="B92" s="19" t="s">
        <v>80</v>
      </c>
      <c r="C92" s="18">
        <f t="shared" si="4"/>
        <v>3318</v>
      </c>
      <c r="D92" s="18"/>
      <c r="E92" s="26">
        <v>18</v>
      </c>
      <c r="F92" s="26">
        <v>1</v>
      </c>
      <c r="G92" s="26">
        <v>1439</v>
      </c>
      <c r="H92" s="26">
        <v>474</v>
      </c>
      <c r="I92" s="26">
        <v>1386</v>
      </c>
      <c r="K92" s="53" t="s">
        <v>13</v>
      </c>
      <c r="L92" s="53"/>
      <c r="M92" s="55">
        <v>10460</v>
      </c>
      <c r="N92" s="55">
        <v>9550</v>
      </c>
      <c r="O92" s="56">
        <f t="shared" si="5"/>
        <v>-8.6998087954110903E-2</v>
      </c>
      <c r="R92" s="40"/>
      <c r="S92" s="13"/>
    </row>
    <row r="93" spans="2:19" ht="26.45" customHeight="1" thickBot="1" x14ac:dyDescent="0.35">
      <c r="B93" s="19" t="s">
        <v>81</v>
      </c>
      <c r="C93" s="18">
        <f t="shared" si="4"/>
        <v>7202</v>
      </c>
      <c r="D93" s="18"/>
      <c r="E93" s="26">
        <v>201</v>
      </c>
      <c r="F93" s="26">
        <v>100</v>
      </c>
      <c r="G93" s="26">
        <v>1762</v>
      </c>
      <c r="H93" s="26">
        <v>1224</v>
      </c>
      <c r="I93" s="26">
        <v>3915</v>
      </c>
      <c r="K93" s="53" t="s">
        <v>14</v>
      </c>
      <c r="L93" s="53"/>
      <c r="M93" s="55">
        <v>10650</v>
      </c>
      <c r="N93" s="55">
        <v>10927</v>
      </c>
      <c r="O93" s="56">
        <f t="shared" si="5"/>
        <v>2.6009389671361571E-2</v>
      </c>
      <c r="R93" s="40"/>
      <c r="S93" s="13"/>
    </row>
    <row r="94" spans="2:19" ht="26.45" customHeight="1" x14ac:dyDescent="0.3">
      <c r="B94" s="19" t="s">
        <v>82</v>
      </c>
      <c r="C94" s="18">
        <f t="shared" si="4"/>
        <v>4957</v>
      </c>
      <c r="D94" s="18"/>
      <c r="E94" s="26">
        <v>292</v>
      </c>
      <c r="F94" s="26">
        <v>35</v>
      </c>
      <c r="G94" s="26">
        <v>1448</v>
      </c>
      <c r="H94" s="26">
        <v>407</v>
      </c>
      <c r="I94" s="26">
        <v>2775</v>
      </c>
      <c r="K94" s="34" t="s">
        <v>5</v>
      </c>
      <c r="L94" s="34"/>
      <c r="M94" s="35">
        <f>SUM(M85:M93)</f>
        <v>77326</v>
      </c>
      <c r="N94" s="35">
        <f>SUM(N85:N93)</f>
        <v>81070</v>
      </c>
      <c r="O94" s="54">
        <f>N94/M94-1</f>
        <v>4.8418384501978551E-2</v>
      </c>
      <c r="R94" s="40"/>
      <c r="S94" s="13"/>
    </row>
    <row r="95" spans="2:19" ht="26.45" customHeight="1" x14ac:dyDescent="0.3">
      <c r="B95" s="19" t="s">
        <v>83</v>
      </c>
      <c r="C95" s="18">
        <f t="shared" si="4"/>
        <v>1734</v>
      </c>
      <c r="D95" s="18"/>
      <c r="E95" s="26">
        <v>94</v>
      </c>
      <c r="F95" s="26">
        <v>3</v>
      </c>
      <c r="G95" s="26">
        <v>898</v>
      </c>
      <c r="H95" s="26">
        <v>204</v>
      </c>
      <c r="I95" s="26">
        <v>535</v>
      </c>
      <c r="K95"/>
      <c r="L95"/>
      <c r="M95"/>
      <c r="N95"/>
      <c r="O95"/>
      <c r="R95" s="40"/>
      <c r="S95" s="13"/>
    </row>
    <row r="96" spans="2:19" ht="26.45" customHeight="1" x14ac:dyDescent="0.3">
      <c r="B96" s="19" t="s">
        <v>84</v>
      </c>
      <c r="C96" s="18">
        <f t="shared" si="4"/>
        <v>11911</v>
      </c>
      <c r="D96" s="18"/>
      <c r="E96" s="26">
        <v>871</v>
      </c>
      <c r="F96" s="26">
        <v>83</v>
      </c>
      <c r="G96" s="26">
        <v>4651</v>
      </c>
      <c r="H96" s="26">
        <v>1200</v>
      </c>
      <c r="I96" s="26">
        <v>5106</v>
      </c>
      <c r="K96"/>
      <c r="L96"/>
      <c r="M96"/>
      <c r="N96"/>
      <c r="O96"/>
      <c r="R96" s="40"/>
      <c r="S96" s="13"/>
    </row>
    <row r="97" spans="2:19" ht="26.45" customHeight="1" x14ac:dyDescent="0.3">
      <c r="B97" s="19" t="s">
        <v>85</v>
      </c>
      <c r="C97" s="18">
        <f t="shared" si="4"/>
        <v>3670</v>
      </c>
      <c r="D97" s="18"/>
      <c r="E97" s="26">
        <v>157</v>
      </c>
      <c r="F97" s="26">
        <v>13</v>
      </c>
      <c r="G97" s="26">
        <v>1611</v>
      </c>
      <c r="H97" s="26">
        <v>624</v>
      </c>
      <c r="I97" s="26">
        <v>1265</v>
      </c>
      <c r="R97" s="40"/>
      <c r="S97" s="13"/>
    </row>
    <row r="98" spans="2:19" ht="26.45" customHeight="1" x14ac:dyDescent="0.3">
      <c r="B98" s="19" t="s">
        <v>86</v>
      </c>
      <c r="C98" s="18">
        <f t="shared" si="4"/>
        <v>1493</v>
      </c>
      <c r="D98" s="18"/>
      <c r="E98" s="26">
        <v>256</v>
      </c>
      <c r="F98" s="26">
        <v>4</v>
      </c>
      <c r="G98" s="26">
        <v>674</v>
      </c>
      <c r="H98" s="26">
        <v>110</v>
      </c>
      <c r="I98" s="26">
        <v>449</v>
      </c>
      <c r="R98" s="40"/>
      <c r="S98" s="13"/>
    </row>
    <row r="99" spans="2:19" ht="26.45" customHeight="1" x14ac:dyDescent="0.3">
      <c r="B99" s="19" t="s">
        <v>87</v>
      </c>
      <c r="C99" s="18">
        <f t="shared" si="4"/>
        <v>595</v>
      </c>
      <c r="D99" s="18"/>
      <c r="E99" s="26">
        <v>0</v>
      </c>
      <c r="F99" s="26">
        <v>29</v>
      </c>
      <c r="G99" s="26">
        <v>241</v>
      </c>
      <c r="H99" s="26">
        <v>47</v>
      </c>
      <c r="I99" s="26">
        <v>278</v>
      </c>
      <c r="R99" s="40"/>
      <c r="S99" s="13"/>
    </row>
    <row r="100" spans="2:19" ht="26.45" customHeight="1" x14ac:dyDescent="0.3">
      <c r="B100" s="19" t="s">
        <v>88</v>
      </c>
      <c r="C100" s="18">
        <f t="shared" si="4"/>
        <v>697</v>
      </c>
      <c r="D100" s="18"/>
      <c r="E100" s="26">
        <v>0</v>
      </c>
      <c r="F100" s="26">
        <v>0</v>
      </c>
      <c r="G100" s="26">
        <v>312</v>
      </c>
      <c r="H100" s="26">
        <v>147</v>
      </c>
      <c r="I100" s="26">
        <v>238</v>
      </c>
      <c r="R100" s="40"/>
      <c r="S100" s="13"/>
    </row>
    <row r="101" spans="2:19" ht="26.45" customHeight="1" x14ac:dyDescent="0.3">
      <c r="B101" s="19" t="s">
        <v>89</v>
      </c>
      <c r="C101" s="18">
        <f t="shared" si="4"/>
        <v>1638</v>
      </c>
      <c r="D101" s="18"/>
      <c r="E101" s="26">
        <v>43</v>
      </c>
      <c r="F101" s="26">
        <v>0</v>
      </c>
      <c r="G101" s="26">
        <v>530</v>
      </c>
      <c r="H101" s="26">
        <v>138</v>
      </c>
      <c r="I101" s="26">
        <v>927</v>
      </c>
      <c r="R101" s="40"/>
      <c r="S101" s="13"/>
    </row>
    <row r="102" spans="2:19" ht="26.45" customHeight="1" x14ac:dyDescent="0.3">
      <c r="B102" s="19" t="s">
        <v>90</v>
      </c>
      <c r="C102" s="18">
        <f t="shared" si="4"/>
        <v>2786</v>
      </c>
      <c r="D102" s="18"/>
      <c r="E102" s="26">
        <v>4</v>
      </c>
      <c r="F102" s="26">
        <v>37</v>
      </c>
      <c r="G102" s="26">
        <v>1278</v>
      </c>
      <c r="H102" s="26">
        <v>374</v>
      </c>
      <c r="I102" s="26">
        <v>1093</v>
      </c>
      <c r="R102" s="40"/>
      <c r="S102" s="13"/>
    </row>
    <row r="103" spans="2:19" ht="26.45" customHeight="1" x14ac:dyDescent="0.3">
      <c r="B103" s="19" t="s">
        <v>91</v>
      </c>
      <c r="C103" s="18">
        <f t="shared" si="4"/>
        <v>2883</v>
      </c>
      <c r="D103" s="18"/>
      <c r="E103" s="26">
        <v>3</v>
      </c>
      <c r="F103" s="26">
        <v>18</v>
      </c>
      <c r="G103" s="26">
        <v>1108</v>
      </c>
      <c r="H103" s="26">
        <v>397</v>
      </c>
      <c r="I103" s="26">
        <v>1357</v>
      </c>
      <c r="R103" s="40"/>
      <c r="S103" s="13"/>
    </row>
    <row r="104" spans="2:19" ht="26.45" customHeight="1" x14ac:dyDescent="0.3">
      <c r="B104" s="19" t="s">
        <v>92</v>
      </c>
      <c r="C104" s="18">
        <f t="shared" si="4"/>
        <v>3524</v>
      </c>
      <c r="D104" s="18"/>
      <c r="E104" s="26">
        <v>230</v>
      </c>
      <c r="F104" s="26">
        <v>17</v>
      </c>
      <c r="G104" s="26">
        <v>1245</v>
      </c>
      <c r="H104" s="26">
        <v>495</v>
      </c>
      <c r="I104" s="26">
        <v>1537</v>
      </c>
      <c r="R104" s="40"/>
      <c r="S104" s="13"/>
    </row>
    <row r="105" spans="2:19" ht="26.45" customHeight="1" x14ac:dyDescent="0.3">
      <c r="B105" s="19" t="s">
        <v>93</v>
      </c>
      <c r="C105" s="18">
        <f t="shared" si="4"/>
        <v>1773</v>
      </c>
      <c r="D105" s="18"/>
      <c r="E105" s="26">
        <v>3</v>
      </c>
      <c r="F105" s="26">
        <v>0</v>
      </c>
      <c r="G105" s="26">
        <v>632</v>
      </c>
      <c r="H105" s="26">
        <v>250</v>
      </c>
      <c r="I105" s="26">
        <v>888</v>
      </c>
      <c r="R105" s="40"/>
      <c r="S105" s="13"/>
    </row>
    <row r="106" spans="2:19" ht="26.45" customHeight="1" x14ac:dyDescent="0.3">
      <c r="B106" s="19" t="s">
        <v>94</v>
      </c>
      <c r="C106" s="18">
        <f t="shared" si="4"/>
        <v>1086</v>
      </c>
      <c r="D106" s="18"/>
      <c r="E106" s="26">
        <v>40</v>
      </c>
      <c r="F106" s="26">
        <v>25</v>
      </c>
      <c r="G106" s="26">
        <v>496</v>
      </c>
      <c r="H106" s="26">
        <v>122</v>
      </c>
      <c r="I106" s="26">
        <v>403</v>
      </c>
      <c r="R106" s="40"/>
      <c r="S106" s="13"/>
    </row>
    <row r="107" spans="2:19" ht="26.45" customHeight="1" thickBot="1" x14ac:dyDescent="0.35">
      <c r="B107" s="19" t="s">
        <v>95</v>
      </c>
      <c r="C107" s="18">
        <f t="shared" si="4"/>
        <v>830</v>
      </c>
      <c r="D107" s="18"/>
      <c r="E107" s="26">
        <v>2</v>
      </c>
      <c r="F107" s="26">
        <v>0</v>
      </c>
      <c r="G107" s="26">
        <v>272</v>
      </c>
      <c r="H107" s="26">
        <v>70</v>
      </c>
      <c r="I107" s="26">
        <v>486</v>
      </c>
      <c r="R107" s="40"/>
      <c r="S107" s="13"/>
    </row>
    <row r="108" spans="2:19" ht="29.25" customHeight="1" x14ac:dyDescent="0.3">
      <c r="B108" s="34" t="s">
        <v>5</v>
      </c>
      <c r="C108" s="22">
        <f>SUM(C82:D107)</f>
        <v>81070</v>
      </c>
      <c r="D108" s="22"/>
      <c r="E108" s="35">
        <f>SUM(E82:E107)</f>
        <v>3185</v>
      </c>
      <c r="F108" s="35">
        <f t="shared" ref="F108:I108" si="6">SUM(F82:F107)</f>
        <v>973</v>
      </c>
      <c r="G108" s="35">
        <f t="shared" si="6"/>
        <v>30689</v>
      </c>
      <c r="H108" s="35">
        <f t="shared" si="6"/>
        <v>10983</v>
      </c>
      <c r="I108" s="35">
        <f t="shared" si="6"/>
        <v>35240</v>
      </c>
      <c r="J108" s="13"/>
      <c r="K108" s="13"/>
      <c r="L108" s="13"/>
      <c r="M108" s="13"/>
      <c r="N108" s="13"/>
      <c r="O108" s="13"/>
      <c r="P108" s="13"/>
      <c r="Q108" s="13"/>
      <c r="R108" s="40"/>
      <c r="S108" s="13"/>
    </row>
    <row r="109" spans="2:19" ht="29.25" customHeight="1" x14ac:dyDescent="0.3">
      <c r="B109" s="57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40"/>
      <c r="S109" s="13"/>
    </row>
    <row r="110" spans="2:19" ht="18.75" customHeight="1" x14ac:dyDescent="0.3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13"/>
    </row>
    <row r="111" spans="2:19" ht="30" customHeight="1" x14ac:dyDescent="0.3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58" t="s">
        <v>96</v>
      </c>
      <c r="N111" s="58" t="s">
        <v>96</v>
      </c>
      <c r="O111" s="13"/>
      <c r="P111" s="13"/>
      <c r="Q111" s="13"/>
      <c r="R111" s="13"/>
      <c r="S111" s="13"/>
    </row>
    <row r="112" spans="2:19" ht="64.5" customHeight="1" x14ac:dyDescent="0.3">
      <c r="B112" s="59" t="s">
        <v>97</v>
      </c>
      <c r="C112" s="60"/>
      <c r="D112" s="61" t="s">
        <v>98</v>
      </c>
      <c r="E112" s="62">
        <v>2020</v>
      </c>
      <c r="F112" s="63">
        <v>2021</v>
      </c>
      <c r="G112" s="62">
        <v>2022</v>
      </c>
      <c r="H112" s="62">
        <v>2023</v>
      </c>
      <c r="I112" s="62" t="s">
        <v>99</v>
      </c>
      <c r="K112" s="13"/>
      <c r="M112" s="64" t="s">
        <v>87</v>
      </c>
      <c r="N112" s="65">
        <v>3489</v>
      </c>
      <c r="O112" s="13"/>
      <c r="P112" s="13"/>
      <c r="Q112" s="13"/>
      <c r="R112" s="13"/>
      <c r="S112" s="13"/>
    </row>
    <row r="113" spans="2:19" ht="18" customHeight="1" x14ac:dyDescent="0.3">
      <c r="B113" s="66" t="s">
        <v>69</v>
      </c>
      <c r="C113" s="66"/>
      <c r="D113" s="67">
        <f>SUM(E113:I113)</f>
        <v>9342</v>
      </c>
      <c r="E113" s="68">
        <v>1692</v>
      </c>
      <c r="F113" s="68">
        <v>1899</v>
      </c>
      <c r="G113" s="69">
        <v>2440</v>
      </c>
      <c r="H113" s="69">
        <v>1928</v>
      </c>
      <c r="I113" s="68">
        <v>1383</v>
      </c>
      <c r="K113" s="13"/>
      <c r="M113" s="64" t="s">
        <v>88</v>
      </c>
      <c r="N113" s="65">
        <v>5118</v>
      </c>
      <c r="O113" s="13"/>
      <c r="P113" s="13"/>
      <c r="Q113" s="13"/>
      <c r="R113" s="13"/>
      <c r="S113" s="13"/>
    </row>
    <row r="114" spans="2:19" ht="18" customHeight="1" x14ac:dyDescent="0.3">
      <c r="B114" s="66" t="s">
        <v>70</v>
      </c>
      <c r="C114" s="66"/>
      <c r="D114" s="67">
        <f t="shared" ref="D114:D138" si="7">SUM(E114:I114)</f>
        <v>19619</v>
      </c>
      <c r="E114" s="68">
        <v>2917</v>
      </c>
      <c r="F114" s="68">
        <v>3440</v>
      </c>
      <c r="G114" s="68">
        <v>5012</v>
      </c>
      <c r="H114" s="68">
        <v>4719</v>
      </c>
      <c r="I114" s="68">
        <v>3531</v>
      </c>
      <c r="K114" s="13"/>
      <c r="M114" s="64" t="s">
        <v>95</v>
      </c>
      <c r="N114" s="65">
        <v>5149</v>
      </c>
      <c r="O114" s="13"/>
      <c r="P114" s="13"/>
      <c r="Q114" s="13"/>
      <c r="R114" s="13"/>
      <c r="S114" s="13"/>
    </row>
    <row r="115" spans="2:19" ht="18" customHeight="1" x14ac:dyDescent="0.3">
      <c r="B115" s="66" t="s">
        <v>71</v>
      </c>
      <c r="C115" s="66"/>
      <c r="D115" s="67">
        <f t="shared" si="7"/>
        <v>14663</v>
      </c>
      <c r="E115" s="68">
        <v>1701</v>
      </c>
      <c r="F115" s="68">
        <v>3118</v>
      </c>
      <c r="G115" s="68">
        <v>3882</v>
      </c>
      <c r="H115" s="68">
        <v>3423</v>
      </c>
      <c r="I115" s="68">
        <v>2539</v>
      </c>
      <c r="K115" s="13"/>
      <c r="M115" s="64" t="s">
        <v>94</v>
      </c>
      <c r="N115" s="65">
        <v>5808</v>
      </c>
      <c r="O115" s="13"/>
      <c r="P115" s="13"/>
      <c r="Q115" s="13"/>
      <c r="R115" s="13"/>
      <c r="S115" s="13"/>
    </row>
    <row r="116" spans="2:19" ht="18" customHeight="1" x14ac:dyDescent="0.3">
      <c r="B116" s="66" t="s">
        <v>73</v>
      </c>
      <c r="C116" s="66"/>
      <c r="D116" s="67">
        <f t="shared" si="7"/>
        <v>33003</v>
      </c>
      <c r="E116" s="68">
        <v>5412</v>
      </c>
      <c r="F116" s="68">
        <v>7842</v>
      </c>
      <c r="G116" s="68">
        <v>7818</v>
      </c>
      <c r="H116" s="68">
        <v>6805</v>
      </c>
      <c r="I116" s="68">
        <v>5126</v>
      </c>
      <c r="K116" s="13"/>
      <c r="M116" s="64" t="s">
        <v>69</v>
      </c>
      <c r="N116" s="65">
        <v>9342</v>
      </c>
      <c r="O116" s="13"/>
      <c r="P116" s="13"/>
      <c r="Q116" s="13"/>
      <c r="R116" s="13"/>
      <c r="S116" s="13"/>
    </row>
    <row r="117" spans="2:19" ht="18" customHeight="1" x14ac:dyDescent="0.3">
      <c r="B117" s="66" t="s">
        <v>74</v>
      </c>
      <c r="C117" s="66"/>
      <c r="D117" s="67">
        <f t="shared" si="7"/>
        <v>17667</v>
      </c>
      <c r="E117" s="68">
        <v>2801</v>
      </c>
      <c r="F117" s="68">
        <v>3641</v>
      </c>
      <c r="G117" s="68">
        <v>4156</v>
      </c>
      <c r="H117" s="68">
        <v>3878</v>
      </c>
      <c r="I117" s="68">
        <v>3191</v>
      </c>
      <c r="K117" s="13"/>
      <c r="M117" s="64" t="s">
        <v>89</v>
      </c>
      <c r="N117" s="65">
        <v>9501</v>
      </c>
      <c r="O117" s="13"/>
      <c r="P117" s="13"/>
      <c r="Q117" s="13"/>
      <c r="R117" s="13"/>
      <c r="S117" s="13"/>
    </row>
    <row r="118" spans="2:19" ht="18" customHeight="1" x14ac:dyDescent="0.3">
      <c r="B118" s="66" t="s">
        <v>75</v>
      </c>
      <c r="C118" s="66"/>
      <c r="D118" s="67">
        <f t="shared" si="7"/>
        <v>15281</v>
      </c>
      <c r="E118" s="68">
        <v>1723</v>
      </c>
      <c r="F118" s="68">
        <v>3028</v>
      </c>
      <c r="G118" s="68">
        <v>4319</v>
      </c>
      <c r="H118" s="68">
        <v>3479</v>
      </c>
      <c r="I118" s="68">
        <v>2732</v>
      </c>
      <c r="K118" s="13"/>
      <c r="M118" s="64" t="s">
        <v>78</v>
      </c>
      <c r="N118" s="65">
        <v>9505</v>
      </c>
      <c r="O118" s="13"/>
      <c r="P118" s="13"/>
      <c r="Q118" s="13"/>
      <c r="R118" s="13"/>
      <c r="S118" s="13"/>
    </row>
    <row r="119" spans="2:19" ht="18" customHeight="1" x14ac:dyDescent="0.3">
      <c r="B119" s="66" t="s">
        <v>76</v>
      </c>
      <c r="C119" s="66"/>
      <c r="D119" s="67">
        <f t="shared" si="7"/>
        <v>15722</v>
      </c>
      <c r="E119" s="68">
        <v>1918</v>
      </c>
      <c r="F119" s="68">
        <v>3333</v>
      </c>
      <c r="G119" s="68">
        <v>3971</v>
      </c>
      <c r="H119" s="68">
        <v>3625</v>
      </c>
      <c r="I119" s="68">
        <v>2875</v>
      </c>
      <c r="K119" s="13"/>
      <c r="M119" s="64" t="s">
        <v>86</v>
      </c>
      <c r="N119" s="65">
        <v>9543</v>
      </c>
      <c r="O119" s="13"/>
      <c r="P119" s="13"/>
      <c r="Q119" s="13"/>
      <c r="R119" s="13"/>
      <c r="S119" s="13"/>
    </row>
    <row r="120" spans="2:19" ht="18" customHeight="1" x14ac:dyDescent="0.3">
      <c r="B120" s="66" t="s">
        <v>77</v>
      </c>
      <c r="C120" s="66"/>
      <c r="D120" s="67">
        <f t="shared" si="7"/>
        <v>31594</v>
      </c>
      <c r="E120" s="68">
        <v>3868</v>
      </c>
      <c r="F120" s="68">
        <v>6278</v>
      </c>
      <c r="G120" s="68">
        <v>7639</v>
      </c>
      <c r="H120" s="68">
        <v>7929</v>
      </c>
      <c r="I120" s="68">
        <v>5880</v>
      </c>
      <c r="K120" s="13"/>
      <c r="M120" s="64" t="s">
        <v>93</v>
      </c>
      <c r="N120" s="65">
        <v>10406</v>
      </c>
      <c r="O120" s="13"/>
      <c r="P120" s="13"/>
      <c r="Q120" s="13"/>
      <c r="R120" s="13"/>
      <c r="S120" s="13"/>
    </row>
    <row r="121" spans="2:19" ht="18" customHeight="1" x14ac:dyDescent="0.3">
      <c r="B121" s="66" t="s">
        <v>78</v>
      </c>
      <c r="C121" s="66"/>
      <c r="D121" s="67">
        <f t="shared" si="7"/>
        <v>9505</v>
      </c>
      <c r="E121" s="68">
        <v>1906</v>
      </c>
      <c r="F121" s="68">
        <v>1962</v>
      </c>
      <c r="G121" s="68">
        <v>2075</v>
      </c>
      <c r="H121" s="68">
        <v>2066</v>
      </c>
      <c r="I121" s="68">
        <v>1496</v>
      </c>
      <c r="K121" s="13"/>
      <c r="M121" s="64" t="s">
        <v>83</v>
      </c>
      <c r="N121" s="65">
        <v>11611</v>
      </c>
      <c r="O121" s="13"/>
      <c r="P121" s="13"/>
      <c r="Q121" s="13"/>
      <c r="R121" s="13"/>
      <c r="S121" s="13"/>
    </row>
    <row r="122" spans="2:19" ht="18" customHeight="1" x14ac:dyDescent="0.3">
      <c r="B122" s="66" t="s">
        <v>79</v>
      </c>
      <c r="C122" s="66"/>
      <c r="D122" s="67">
        <f t="shared" si="7"/>
        <v>12715</v>
      </c>
      <c r="E122" s="68">
        <v>1881</v>
      </c>
      <c r="F122" s="68">
        <v>2719</v>
      </c>
      <c r="G122" s="68">
        <v>3095</v>
      </c>
      <c r="H122" s="68">
        <v>2800</v>
      </c>
      <c r="I122" s="68">
        <v>2220</v>
      </c>
      <c r="K122" s="13"/>
      <c r="M122" s="64" t="s">
        <v>79</v>
      </c>
      <c r="N122" s="65">
        <v>12715</v>
      </c>
      <c r="O122" s="13"/>
      <c r="P122" s="13"/>
      <c r="Q122" s="13"/>
      <c r="R122" s="13"/>
      <c r="S122" s="13"/>
    </row>
    <row r="123" spans="2:19" ht="18" customHeight="1" x14ac:dyDescent="0.3">
      <c r="B123" s="66" t="s">
        <v>80</v>
      </c>
      <c r="C123" s="66"/>
      <c r="D123" s="67">
        <f t="shared" si="7"/>
        <v>23130</v>
      </c>
      <c r="E123" s="68">
        <v>4481</v>
      </c>
      <c r="F123" s="68">
        <v>5945</v>
      </c>
      <c r="G123" s="68">
        <v>4952</v>
      </c>
      <c r="H123" s="68">
        <v>4434</v>
      </c>
      <c r="I123" s="68">
        <v>3318</v>
      </c>
      <c r="K123" s="13"/>
      <c r="M123" s="64" t="s">
        <v>71</v>
      </c>
      <c r="N123" s="65">
        <v>14663</v>
      </c>
      <c r="O123" s="13"/>
      <c r="P123" s="13"/>
      <c r="Q123" s="13"/>
      <c r="R123" s="13"/>
      <c r="S123" s="13"/>
    </row>
    <row r="124" spans="2:19" ht="18" customHeight="1" x14ac:dyDescent="0.3">
      <c r="B124" s="66" t="s">
        <v>81</v>
      </c>
      <c r="C124" s="66"/>
      <c r="D124" s="67">
        <f t="shared" si="7"/>
        <v>38356</v>
      </c>
      <c r="E124" s="68">
        <v>4701</v>
      </c>
      <c r="F124" s="68">
        <v>7564</v>
      </c>
      <c r="G124" s="68">
        <v>9079</v>
      </c>
      <c r="H124" s="68">
        <v>9810</v>
      </c>
      <c r="I124" s="68">
        <v>7202</v>
      </c>
      <c r="K124" s="13"/>
      <c r="M124" s="64" t="s">
        <v>75</v>
      </c>
      <c r="N124" s="65">
        <v>15281</v>
      </c>
      <c r="O124" s="13"/>
      <c r="P124" s="13"/>
      <c r="Q124" s="13"/>
      <c r="R124" s="13"/>
      <c r="S124" s="13"/>
    </row>
    <row r="125" spans="2:19" ht="18" customHeight="1" x14ac:dyDescent="0.3">
      <c r="B125" s="66" t="s">
        <v>82</v>
      </c>
      <c r="C125" s="66"/>
      <c r="D125" s="67">
        <f t="shared" si="7"/>
        <v>28509</v>
      </c>
      <c r="E125" s="68">
        <v>5139</v>
      </c>
      <c r="F125" s="68">
        <v>5201</v>
      </c>
      <c r="G125" s="68">
        <v>6475</v>
      </c>
      <c r="H125" s="68">
        <v>6737</v>
      </c>
      <c r="I125" s="68">
        <v>4957</v>
      </c>
      <c r="K125" s="13"/>
      <c r="M125" s="64" t="s">
        <v>76</v>
      </c>
      <c r="N125" s="65">
        <v>15722</v>
      </c>
      <c r="O125" s="13"/>
      <c r="P125" s="13"/>
      <c r="Q125" s="13"/>
      <c r="R125" s="13"/>
      <c r="S125" s="13"/>
    </row>
    <row r="126" spans="2:19" ht="18" customHeight="1" x14ac:dyDescent="0.3">
      <c r="B126" s="66" t="s">
        <v>83</v>
      </c>
      <c r="C126" s="66"/>
      <c r="D126" s="67">
        <f t="shared" si="7"/>
        <v>11611</v>
      </c>
      <c r="E126" s="68">
        <v>2301</v>
      </c>
      <c r="F126" s="68">
        <v>2648</v>
      </c>
      <c r="G126" s="68">
        <v>2493</v>
      </c>
      <c r="H126" s="68">
        <v>2435</v>
      </c>
      <c r="I126" s="68">
        <v>1734</v>
      </c>
      <c r="K126" s="13"/>
      <c r="M126" s="64" t="s">
        <v>91</v>
      </c>
      <c r="N126" s="65">
        <v>15888</v>
      </c>
      <c r="O126" s="13"/>
      <c r="P126" s="13"/>
      <c r="Q126" s="13"/>
      <c r="R126" s="13"/>
      <c r="S126" s="13"/>
    </row>
    <row r="127" spans="2:19" ht="18" customHeight="1" x14ac:dyDescent="0.3">
      <c r="B127" s="66" t="s">
        <v>84</v>
      </c>
      <c r="C127" s="66"/>
      <c r="D127" s="67">
        <f t="shared" si="7"/>
        <v>74402</v>
      </c>
      <c r="E127" s="68">
        <v>13944</v>
      </c>
      <c r="F127" s="68">
        <v>15678</v>
      </c>
      <c r="G127" s="68">
        <v>16894</v>
      </c>
      <c r="H127" s="68">
        <v>15975</v>
      </c>
      <c r="I127" s="68">
        <v>11911</v>
      </c>
      <c r="K127" s="13"/>
      <c r="M127" s="64" t="s">
        <v>90</v>
      </c>
      <c r="N127" s="65">
        <v>16189</v>
      </c>
      <c r="O127" s="13"/>
      <c r="P127" s="13"/>
      <c r="Q127" s="13"/>
      <c r="R127" s="13"/>
      <c r="S127" s="13"/>
    </row>
    <row r="128" spans="2:19" ht="18" customHeight="1" x14ac:dyDescent="0.3">
      <c r="B128" s="66" t="s">
        <v>85</v>
      </c>
      <c r="C128" s="66"/>
      <c r="D128" s="67">
        <f t="shared" si="7"/>
        <v>24987</v>
      </c>
      <c r="E128" s="68">
        <v>4726</v>
      </c>
      <c r="F128" s="68">
        <v>5514</v>
      </c>
      <c r="G128" s="68">
        <v>6320</v>
      </c>
      <c r="H128" s="68">
        <v>4757</v>
      </c>
      <c r="I128" s="68">
        <v>3670</v>
      </c>
      <c r="K128" s="13"/>
      <c r="M128" s="64" t="s">
        <v>74</v>
      </c>
      <c r="N128" s="65">
        <v>17667</v>
      </c>
      <c r="O128" s="13"/>
      <c r="P128" s="13"/>
      <c r="Q128" s="13"/>
      <c r="R128" s="13"/>
      <c r="S128" s="13"/>
    </row>
    <row r="129" spans="2:19" ht="18" customHeight="1" x14ac:dyDescent="0.3">
      <c r="B129" s="66" t="s">
        <v>86</v>
      </c>
      <c r="C129" s="66"/>
      <c r="D129" s="67">
        <f t="shared" si="7"/>
        <v>9543</v>
      </c>
      <c r="E129" s="68">
        <v>1462</v>
      </c>
      <c r="F129" s="68">
        <v>1787</v>
      </c>
      <c r="G129" s="68">
        <v>2547</v>
      </c>
      <c r="H129" s="68">
        <v>2254</v>
      </c>
      <c r="I129" s="68">
        <v>1493</v>
      </c>
      <c r="K129" s="13"/>
      <c r="M129" s="64" t="s">
        <v>70</v>
      </c>
      <c r="N129" s="65">
        <v>19619</v>
      </c>
      <c r="O129" s="13"/>
      <c r="P129" s="13"/>
      <c r="Q129" s="13"/>
      <c r="R129" s="13"/>
      <c r="S129" s="13"/>
    </row>
    <row r="130" spans="2:19" ht="18" customHeight="1" x14ac:dyDescent="0.3">
      <c r="B130" s="66" t="s">
        <v>87</v>
      </c>
      <c r="C130" s="66"/>
      <c r="D130" s="67">
        <f t="shared" si="7"/>
        <v>3489</v>
      </c>
      <c r="E130" s="68">
        <v>581</v>
      </c>
      <c r="F130" s="68">
        <v>776</v>
      </c>
      <c r="G130" s="68">
        <v>801</v>
      </c>
      <c r="H130" s="68">
        <v>736</v>
      </c>
      <c r="I130" s="68">
        <v>595</v>
      </c>
      <c r="K130" s="13"/>
      <c r="M130" s="64" t="s">
        <v>92</v>
      </c>
      <c r="N130" s="65">
        <v>20725</v>
      </c>
      <c r="O130" s="13"/>
      <c r="P130" s="13"/>
      <c r="Q130" s="13"/>
      <c r="R130" s="13"/>
      <c r="S130" s="13"/>
    </row>
    <row r="131" spans="2:19" ht="18" customHeight="1" x14ac:dyDescent="0.3">
      <c r="B131" s="66" t="s">
        <v>88</v>
      </c>
      <c r="C131" s="66"/>
      <c r="D131" s="67">
        <f t="shared" si="7"/>
        <v>5118</v>
      </c>
      <c r="E131" s="68">
        <v>665</v>
      </c>
      <c r="F131" s="68">
        <v>1284</v>
      </c>
      <c r="G131" s="68">
        <v>1543</v>
      </c>
      <c r="H131" s="68">
        <v>929</v>
      </c>
      <c r="I131" s="68">
        <v>697</v>
      </c>
      <c r="K131" s="13"/>
      <c r="M131" s="64" t="s">
        <v>80</v>
      </c>
      <c r="N131" s="65">
        <v>23130</v>
      </c>
      <c r="O131" s="13"/>
      <c r="P131" s="13"/>
      <c r="Q131" s="13"/>
      <c r="R131" s="13"/>
      <c r="S131" s="13"/>
    </row>
    <row r="132" spans="2:19" ht="18" customHeight="1" x14ac:dyDescent="0.3">
      <c r="B132" s="66" t="s">
        <v>89</v>
      </c>
      <c r="C132" s="66"/>
      <c r="D132" s="67">
        <f t="shared" si="7"/>
        <v>9501</v>
      </c>
      <c r="E132" s="68">
        <v>1481</v>
      </c>
      <c r="F132" s="68">
        <v>2070</v>
      </c>
      <c r="G132" s="68">
        <v>2318</v>
      </c>
      <c r="H132" s="68">
        <v>1994</v>
      </c>
      <c r="I132" s="68">
        <v>1638</v>
      </c>
      <c r="K132" s="13"/>
      <c r="M132" s="66" t="s">
        <v>85</v>
      </c>
      <c r="N132" s="65">
        <v>24987</v>
      </c>
      <c r="O132" s="13"/>
      <c r="P132" s="13"/>
      <c r="Q132" s="13"/>
      <c r="R132" s="13"/>
      <c r="S132" s="13"/>
    </row>
    <row r="133" spans="2:19" ht="18" customHeight="1" x14ac:dyDescent="0.3">
      <c r="B133" s="66" t="s">
        <v>90</v>
      </c>
      <c r="C133" s="66"/>
      <c r="D133" s="67">
        <f t="shared" si="7"/>
        <v>16189</v>
      </c>
      <c r="E133" s="68">
        <v>2808</v>
      </c>
      <c r="F133" s="68">
        <v>3623</v>
      </c>
      <c r="G133" s="68">
        <v>3650</v>
      </c>
      <c r="H133" s="68">
        <v>3322</v>
      </c>
      <c r="I133" s="68">
        <v>2786</v>
      </c>
      <c r="K133" s="13"/>
      <c r="M133" s="64" t="s">
        <v>82</v>
      </c>
      <c r="N133" s="65">
        <v>28509</v>
      </c>
      <c r="O133" s="13"/>
      <c r="P133" s="13"/>
      <c r="Q133" s="13"/>
      <c r="R133" s="13"/>
      <c r="S133" s="13"/>
    </row>
    <row r="134" spans="2:19" ht="18" customHeight="1" x14ac:dyDescent="0.3">
      <c r="B134" s="66" t="s">
        <v>91</v>
      </c>
      <c r="C134" s="66"/>
      <c r="D134" s="67">
        <f t="shared" si="7"/>
        <v>15888</v>
      </c>
      <c r="E134" s="68">
        <v>2243</v>
      </c>
      <c r="F134" s="68">
        <v>3572</v>
      </c>
      <c r="G134" s="68">
        <v>3932</v>
      </c>
      <c r="H134" s="68">
        <v>3258</v>
      </c>
      <c r="I134" s="68">
        <v>2883</v>
      </c>
      <c r="K134" s="13"/>
      <c r="M134" s="64" t="s">
        <v>77</v>
      </c>
      <c r="N134" s="65">
        <v>31594</v>
      </c>
      <c r="O134" s="13"/>
      <c r="P134" s="13"/>
      <c r="Q134" s="13"/>
      <c r="R134" s="13"/>
      <c r="S134" s="13"/>
    </row>
    <row r="135" spans="2:19" ht="18" customHeight="1" x14ac:dyDescent="0.3">
      <c r="B135" s="66" t="s">
        <v>92</v>
      </c>
      <c r="C135" s="66"/>
      <c r="D135" s="67">
        <f t="shared" si="7"/>
        <v>20725</v>
      </c>
      <c r="E135" s="68">
        <v>3081</v>
      </c>
      <c r="F135" s="68">
        <v>4092</v>
      </c>
      <c r="G135" s="68">
        <v>5492</v>
      </c>
      <c r="H135" s="68">
        <v>4536</v>
      </c>
      <c r="I135" s="68">
        <v>3524</v>
      </c>
      <c r="K135" s="13"/>
      <c r="M135" s="64" t="s">
        <v>73</v>
      </c>
      <c r="N135" s="65">
        <v>33003</v>
      </c>
      <c r="O135" s="13"/>
      <c r="P135" s="13"/>
      <c r="Q135" s="13"/>
      <c r="R135" s="13"/>
      <c r="S135" s="13"/>
    </row>
    <row r="136" spans="2:19" ht="18" customHeight="1" x14ac:dyDescent="0.3">
      <c r="B136" s="66" t="s">
        <v>93</v>
      </c>
      <c r="C136" s="66"/>
      <c r="D136" s="67">
        <f t="shared" si="7"/>
        <v>10406</v>
      </c>
      <c r="E136" s="68">
        <v>1651</v>
      </c>
      <c r="F136" s="68">
        <v>2279</v>
      </c>
      <c r="G136" s="68">
        <v>2481</v>
      </c>
      <c r="H136" s="68">
        <v>2222</v>
      </c>
      <c r="I136" s="68">
        <v>1773</v>
      </c>
      <c r="K136" s="13"/>
      <c r="M136" s="64" t="s">
        <v>81</v>
      </c>
      <c r="N136" s="65">
        <v>38356</v>
      </c>
      <c r="O136" s="13"/>
      <c r="P136" s="13"/>
      <c r="Q136" s="13"/>
      <c r="R136" s="13"/>
      <c r="S136" s="13"/>
    </row>
    <row r="137" spans="2:19" ht="18" customHeight="1" thickBot="1" x14ac:dyDescent="0.35">
      <c r="B137" s="66" t="s">
        <v>94</v>
      </c>
      <c r="C137" s="66"/>
      <c r="D137" s="67">
        <f t="shared" si="7"/>
        <v>5808</v>
      </c>
      <c r="E137" s="68">
        <v>747</v>
      </c>
      <c r="F137" s="68">
        <v>1215</v>
      </c>
      <c r="G137" s="68">
        <v>1456</v>
      </c>
      <c r="H137" s="68">
        <v>1304</v>
      </c>
      <c r="I137" s="68">
        <v>1086</v>
      </c>
      <c r="K137" s="13"/>
      <c r="M137" s="70" t="s">
        <v>84</v>
      </c>
      <c r="N137" s="65">
        <v>74402</v>
      </c>
      <c r="O137" s="13"/>
      <c r="P137" s="13"/>
      <c r="Q137" s="13"/>
      <c r="R137" s="13"/>
      <c r="S137" s="13"/>
    </row>
    <row r="138" spans="2:19" ht="18" customHeight="1" thickBot="1" x14ac:dyDescent="0.35">
      <c r="B138" s="70" t="s">
        <v>95</v>
      </c>
      <c r="C138" s="70"/>
      <c r="D138" s="67">
        <f t="shared" si="7"/>
        <v>5149</v>
      </c>
      <c r="E138" s="71">
        <v>305</v>
      </c>
      <c r="F138" s="71">
        <v>998</v>
      </c>
      <c r="G138" s="71">
        <v>1620</v>
      </c>
      <c r="H138" s="71">
        <v>1396</v>
      </c>
      <c r="I138" s="68">
        <v>830</v>
      </c>
      <c r="K138" s="13"/>
      <c r="L138" s="13"/>
      <c r="M138" s="58"/>
      <c r="N138" s="58"/>
      <c r="O138" s="13"/>
      <c r="P138" s="13"/>
      <c r="Q138" s="13"/>
      <c r="R138" s="13"/>
      <c r="S138" s="13"/>
    </row>
    <row r="139" spans="2:19" ht="19.5" customHeight="1" x14ac:dyDescent="0.3">
      <c r="B139" s="34" t="s">
        <v>5</v>
      </c>
      <c r="C139" s="34"/>
      <c r="D139" s="35">
        <f>SUM(E139:I139)</f>
        <v>481922</v>
      </c>
      <c r="E139" s="35">
        <f>SUM(E113:E138)</f>
        <v>76135</v>
      </c>
      <c r="F139" s="35">
        <f>SUM(F113:F138)</f>
        <v>101506</v>
      </c>
      <c r="G139" s="35">
        <f>SUM(G113:G138)</f>
        <v>116460</v>
      </c>
      <c r="H139" s="35">
        <f>SUM(H113:H138)</f>
        <v>106751</v>
      </c>
      <c r="I139" s="35">
        <f>SUM(I113:I138)</f>
        <v>81070</v>
      </c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2:19" ht="19.5" customHeight="1" thickBot="1" x14ac:dyDescent="0.35">
      <c r="B140" s="72" t="s">
        <v>34</v>
      </c>
      <c r="C140" s="72"/>
      <c r="D140" s="73">
        <v>1</v>
      </c>
      <c r="E140" s="73">
        <f>E139/$D$139</f>
        <v>0.15798199708666547</v>
      </c>
      <c r="F140" s="73">
        <f>F139/$D$139</f>
        <v>0.21062744593523433</v>
      </c>
      <c r="G140" s="73">
        <f>G139/$D$139</f>
        <v>0.24165736363975912</v>
      </c>
      <c r="H140" s="73">
        <f>H139/$D$139</f>
        <v>0.22151094990475637</v>
      </c>
      <c r="I140" s="73">
        <f>I139/$D$139</f>
        <v>0.16822224343358469</v>
      </c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2:19" ht="30" customHeight="1" x14ac:dyDescent="0.3">
      <c r="B141" s="57" t="s">
        <v>100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2:19" s="74" customFormat="1" ht="22.15" customHeight="1" x14ac:dyDescent="0.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s="74" customFormat="1" ht="9" customHeight="1" x14ac:dyDescent="0.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s="74" customFormat="1" ht="9" customHeight="1" x14ac:dyDescent="0.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s="74" customFormat="1" ht="12.6" customHeight="1" x14ac:dyDescent="0.25">
      <c r="B145" s="11" t="s">
        <v>101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2:19" s="74" customFormat="1" ht="27.75" customHeight="1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2:19" s="74" customFormat="1" ht="27.75" customHeight="1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2:19" s="74" customFormat="1" ht="20.25" customHeight="1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s="74" customFormat="1" ht="20.25" customHeight="1" x14ac:dyDescent="0.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s="74" customFormat="1" ht="20.25" customHeight="1" x14ac:dyDescent="0.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s="74" customFormat="1" ht="32.25" customHeight="1" x14ac:dyDescent="0.3">
      <c r="B151" s="75" t="s">
        <v>4</v>
      </c>
      <c r="C151" s="75" t="s">
        <v>5</v>
      </c>
      <c r="D151" s="41" t="s">
        <v>102</v>
      </c>
      <c r="E151" s="41" t="s">
        <v>103</v>
      </c>
      <c r="F151" s="2"/>
      <c r="G151" s="2"/>
      <c r="H151" s="2"/>
      <c r="I151" s="2"/>
      <c r="J151" s="2"/>
      <c r="K151" s="2"/>
      <c r="L151" s="2"/>
      <c r="N151" s="75" t="s">
        <v>104</v>
      </c>
      <c r="O151" s="76" t="s">
        <v>5</v>
      </c>
      <c r="P151" s="77" t="s">
        <v>34</v>
      </c>
      <c r="Q151" s="78" t="s">
        <v>102</v>
      </c>
      <c r="R151" s="78" t="s">
        <v>103</v>
      </c>
    </row>
    <row r="152" spans="2:19" s="74" customFormat="1" ht="20.25" customHeight="1" x14ac:dyDescent="0.3">
      <c r="B152" s="17" t="s">
        <v>6</v>
      </c>
      <c r="C152" s="79">
        <f>SUM(D152:E152)</f>
        <v>46243</v>
      </c>
      <c r="D152" s="26">
        <v>24374</v>
      </c>
      <c r="E152" s="26">
        <v>21869</v>
      </c>
      <c r="F152" s="2"/>
      <c r="G152" s="2"/>
      <c r="H152" s="2"/>
      <c r="I152" s="2"/>
      <c r="J152" s="2"/>
      <c r="K152" s="2"/>
      <c r="L152" s="2"/>
      <c r="N152" s="80" t="s">
        <v>105</v>
      </c>
      <c r="O152" s="81">
        <f t="shared" ref="O152:O158" si="8">Q152+R152</f>
        <v>1349</v>
      </c>
      <c r="P152" s="82">
        <f t="shared" ref="P152:P158" si="9">O152/$O$159</f>
        <v>9.2418085993350551E-4</v>
      </c>
      <c r="Q152" s="83">
        <v>720</v>
      </c>
      <c r="R152" s="84">
        <v>629</v>
      </c>
    </row>
    <row r="153" spans="2:19" s="74" customFormat="1" ht="20.25" customHeight="1" x14ac:dyDescent="0.3">
      <c r="B153" s="19" t="s">
        <v>7</v>
      </c>
      <c r="C153" s="79">
        <f t="shared" ref="C153:C160" si="10">SUM(D153:E153)</f>
        <v>87827</v>
      </c>
      <c r="D153" s="26">
        <v>50714</v>
      </c>
      <c r="E153" s="26">
        <v>37113</v>
      </c>
      <c r="F153" s="2"/>
      <c r="G153" s="2"/>
      <c r="H153" s="2"/>
      <c r="I153" s="2"/>
      <c r="J153" s="2"/>
      <c r="K153" s="2"/>
      <c r="L153" s="2"/>
      <c r="N153" s="85" t="s">
        <v>106</v>
      </c>
      <c r="O153" s="81">
        <f t="shared" si="8"/>
        <v>23752</v>
      </c>
      <c r="P153" s="82">
        <f t="shared" si="9"/>
        <v>1.6272159959333302E-2</v>
      </c>
      <c r="Q153" s="86">
        <v>12694</v>
      </c>
      <c r="R153" s="87">
        <v>11058</v>
      </c>
    </row>
    <row r="154" spans="2:19" s="74" customFormat="1" ht="20.25" customHeight="1" x14ac:dyDescent="0.3">
      <c r="B154" s="19" t="s">
        <v>8</v>
      </c>
      <c r="C154" s="79">
        <f t="shared" si="10"/>
        <v>189489</v>
      </c>
      <c r="D154" s="26">
        <v>129407</v>
      </c>
      <c r="E154" s="26">
        <v>60082</v>
      </c>
      <c r="F154" s="2"/>
      <c r="G154" s="2"/>
      <c r="H154" s="2"/>
      <c r="I154" s="2"/>
      <c r="J154" s="2"/>
      <c r="K154" s="2"/>
      <c r="L154" s="2"/>
      <c r="N154" s="85" t="s">
        <v>107</v>
      </c>
      <c r="O154" s="81">
        <f t="shared" si="8"/>
        <v>100332</v>
      </c>
      <c r="P154" s="82">
        <f t="shared" si="9"/>
        <v>6.8736037093290195E-2</v>
      </c>
      <c r="Q154" s="86">
        <v>54279</v>
      </c>
      <c r="R154" s="87">
        <v>46053</v>
      </c>
    </row>
    <row r="155" spans="2:19" s="74" customFormat="1" ht="20.25" customHeight="1" x14ac:dyDescent="0.3">
      <c r="B155" s="19" t="s">
        <v>9</v>
      </c>
      <c r="C155" s="79">
        <f t="shared" si="10"/>
        <v>181374</v>
      </c>
      <c r="D155" s="26">
        <v>110790</v>
      </c>
      <c r="E155" s="26">
        <v>70584</v>
      </c>
      <c r="F155" s="2"/>
      <c r="G155" s="2"/>
      <c r="H155" s="2"/>
      <c r="I155" s="2"/>
      <c r="J155" s="2"/>
      <c r="K155" s="2"/>
      <c r="L155" s="2"/>
      <c r="N155" s="85" t="s">
        <v>108</v>
      </c>
      <c r="O155" s="81">
        <f t="shared" si="8"/>
        <v>138848</v>
      </c>
      <c r="P155" s="82">
        <f t="shared" si="9"/>
        <v>9.5122805070457658E-2</v>
      </c>
      <c r="Q155" s="86">
        <v>77159</v>
      </c>
      <c r="R155" s="87">
        <v>61689</v>
      </c>
    </row>
    <row r="156" spans="2:19" s="74" customFormat="1" ht="20.25" customHeight="1" x14ac:dyDescent="0.3">
      <c r="B156" s="19" t="s">
        <v>10</v>
      </c>
      <c r="C156" s="79">
        <f t="shared" si="10"/>
        <v>185877</v>
      </c>
      <c r="D156" s="26">
        <v>115819</v>
      </c>
      <c r="E156" s="26">
        <v>70058</v>
      </c>
      <c r="F156" s="2"/>
      <c r="G156" s="2"/>
      <c r="H156" s="2"/>
      <c r="I156" s="2"/>
      <c r="J156" s="2"/>
      <c r="K156" s="2"/>
      <c r="L156" s="2"/>
      <c r="N156" s="85" t="s">
        <v>109</v>
      </c>
      <c r="O156" s="81">
        <f t="shared" si="8"/>
        <v>301554</v>
      </c>
      <c r="P156" s="82">
        <f t="shared" si="9"/>
        <v>0.20659038920414258</v>
      </c>
      <c r="Q156" s="86">
        <v>167731</v>
      </c>
      <c r="R156" s="87">
        <v>133823</v>
      </c>
    </row>
    <row r="157" spans="2:19" s="74" customFormat="1" ht="20.25" customHeight="1" x14ac:dyDescent="0.3">
      <c r="B157" s="19" t="s">
        <v>11</v>
      </c>
      <c r="C157" s="79">
        <f t="shared" si="10"/>
        <v>201591</v>
      </c>
      <c r="D157" s="26">
        <v>121745</v>
      </c>
      <c r="E157" s="26">
        <v>79846</v>
      </c>
      <c r="F157" s="2"/>
      <c r="G157" s="2"/>
      <c r="H157" s="2"/>
      <c r="I157" s="2"/>
      <c r="J157" s="2"/>
      <c r="K157" s="2"/>
      <c r="L157" s="2"/>
      <c r="N157" s="85" t="s">
        <v>110</v>
      </c>
      <c r="O157" s="81">
        <f t="shared" si="8"/>
        <v>807634</v>
      </c>
      <c r="P157" s="82">
        <f t="shared" si="9"/>
        <v>0.5532986542857945</v>
      </c>
      <c r="Q157" s="86">
        <v>525271</v>
      </c>
      <c r="R157" s="87">
        <v>282363</v>
      </c>
    </row>
    <row r="158" spans="2:19" s="74" customFormat="1" ht="20.25" customHeight="1" thickBot="1" x14ac:dyDescent="0.35">
      <c r="B158" s="19" t="s">
        <v>12</v>
      </c>
      <c r="C158" s="79">
        <f t="shared" si="10"/>
        <v>183962</v>
      </c>
      <c r="D158" s="26">
        <v>112866</v>
      </c>
      <c r="E158" s="26">
        <v>71096</v>
      </c>
      <c r="F158" s="2"/>
      <c r="G158" s="2"/>
      <c r="H158" s="2"/>
      <c r="I158" s="2"/>
      <c r="J158" s="2"/>
      <c r="K158" s="2"/>
      <c r="L158" s="2"/>
      <c r="N158" s="85" t="s">
        <v>111</v>
      </c>
      <c r="O158" s="81">
        <f t="shared" si="8"/>
        <v>86202</v>
      </c>
      <c r="P158" s="82">
        <f t="shared" si="9"/>
        <v>5.9055773527048216E-2</v>
      </c>
      <c r="Q158" s="86">
        <v>56218</v>
      </c>
      <c r="R158" s="87">
        <v>29984</v>
      </c>
    </row>
    <row r="159" spans="2:19" s="74" customFormat="1" ht="20.25" customHeight="1" x14ac:dyDescent="0.3">
      <c r="B159" s="19" t="s">
        <v>13</v>
      </c>
      <c r="C159" s="79">
        <f t="shared" si="10"/>
        <v>183937</v>
      </c>
      <c r="D159" s="26">
        <v>112079</v>
      </c>
      <c r="E159" s="26">
        <v>71858</v>
      </c>
      <c r="F159" s="2"/>
      <c r="G159" s="2"/>
      <c r="H159" s="2"/>
      <c r="I159" s="2"/>
      <c r="J159" s="2"/>
      <c r="K159" s="2"/>
      <c r="L159" s="2"/>
      <c r="N159" s="88" t="s">
        <v>5</v>
      </c>
      <c r="O159" s="35">
        <f>SUM(O152:O158)</f>
        <v>1459671</v>
      </c>
      <c r="P159" s="89">
        <f>SUM(P152:P158)</f>
        <v>1</v>
      </c>
      <c r="Q159" s="90">
        <f>SUM(Q152:Q158)</f>
        <v>894072</v>
      </c>
      <c r="R159" s="90">
        <f>SUM(R152:R158)</f>
        <v>565599</v>
      </c>
    </row>
    <row r="160" spans="2:19" s="74" customFormat="1" ht="20.25" customHeight="1" thickBot="1" x14ac:dyDescent="0.35">
      <c r="B160" s="19" t="s">
        <v>14</v>
      </c>
      <c r="C160" s="79">
        <f t="shared" si="10"/>
        <v>199371</v>
      </c>
      <c r="D160" s="26">
        <v>116278</v>
      </c>
      <c r="E160" s="26">
        <v>83093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2:19" s="74" customFormat="1" ht="20.25" customHeight="1" x14ac:dyDescent="0.3">
      <c r="B161" s="34" t="s">
        <v>5</v>
      </c>
      <c r="C161" s="35">
        <f>SUM(C152:C160)</f>
        <v>1459671</v>
      </c>
      <c r="D161" s="35">
        <f>SUM(D152:D160)</f>
        <v>894072</v>
      </c>
      <c r="E161" s="35">
        <f>SUM(E152:E160)</f>
        <v>565599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2:19" s="74" customFormat="1" ht="20.25" customHeight="1" thickBot="1" x14ac:dyDescent="0.35">
      <c r="B162" s="72" t="s">
        <v>34</v>
      </c>
      <c r="C162" s="91">
        <f>C161/$C161</f>
        <v>1</v>
      </c>
      <c r="D162" s="91">
        <f>D161/$C161</f>
        <v>0.61251610808188972</v>
      </c>
      <c r="E162" s="91">
        <f>E161/$C161</f>
        <v>0.38748389191811033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2:19" s="74" customFormat="1" ht="14.25" customHeight="1" x14ac:dyDescent="0.3">
      <c r="B163" s="92"/>
      <c r="C163" s="92"/>
      <c r="D163" s="92"/>
      <c r="E163" s="9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2:19" s="74" customFormat="1" ht="18" customHeight="1" x14ac:dyDescent="0.3">
      <c r="N164" s="93"/>
      <c r="P164" s="93"/>
      <c r="Q164" s="2"/>
      <c r="R164" s="2"/>
      <c r="S164" s="2"/>
    </row>
    <row r="165" spans="2:19" s="74" customFormat="1" ht="18" customHeight="1" x14ac:dyDescent="0.3">
      <c r="N165" s="93"/>
      <c r="P165" s="93"/>
      <c r="Q165" s="2"/>
      <c r="R165" s="2"/>
      <c r="S165" s="2"/>
    </row>
    <row r="166" spans="2:19" s="74" customFormat="1" ht="20.100000000000001" customHeight="1" x14ac:dyDescent="0.3">
      <c r="B166" s="48" t="s">
        <v>112</v>
      </c>
      <c r="C166" s="48"/>
      <c r="D166" s="48"/>
      <c r="E166" s="94"/>
      <c r="F166" s="76" t="s">
        <v>5</v>
      </c>
      <c r="G166" s="77" t="s">
        <v>34</v>
      </c>
      <c r="H166" s="78" t="s">
        <v>102</v>
      </c>
      <c r="I166" s="78" t="s">
        <v>103</v>
      </c>
      <c r="K166" s="48" t="s">
        <v>33</v>
      </c>
      <c r="L166" s="48"/>
      <c r="M166" s="48"/>
      <c r="N166" s="94"/>
      <c r="O166" s="50" t="s">
        <v>5</v>
      </c>
      <c r="P166" s="51" t="s">
        <v>34</v>
      </c>
      <c r="Q166" s="95" t="s">
        <v>102</v>
      </c>
      <c r="R166" s="95" t="s">
        <v>103</v>
      </c>
      <c r="S166" s="2"/>
    </row>
    <row r="167" spans="2:19" s="74" customFormat="1" ht="20.100000000000001" customHeight="1" x14ac:dyDescent="0.3">
      <c r="B167" s="96" t="s">
        <v>113</v>
      </c>
      <c r="C167" s="96"/>
      <c r="D167" s="97"/>
      <c r="E167" s="97"/>
      <c r="F167" s="98">
        <f t="shared" ref="F167:F199" si="11">H167+I167</f>
        <v>1557</v>
      </c>
      <c r="G167" s="99">
        <f t="shared" ref="G167:G200" si="12">F167/$F$200</f>
        <v>1.0666787241782566E-3</v>
      </c>
      <c r="H167" s="100">
        <v>621</v>
      </c>
      <c r="I167" s="100">
        <v>936</v>
      </c>
      <c r="K167" s="48"/>
      <c r="L167" s="48"/>
      <c r="M167" s="48"/>
      <c r="N167" s="94"/>
      <c r="O167" s="50"/>
      <c r="P167" s="51"/>
      <c r="Q167" s="25"/>
      <c r="R167" s="25"/>
      <c r="S167" s="2"/>
    </row>
    <row r="168" spans="2:19" s="74" customFormat="1" ht="20.100000000000001" customHeight="1" x14ac:dyDescent="0.3">
      <c r="B168" s="96" t="s">
        <v>114</v>
      </c>
      <c r="C168" s="96"/>
      <c r="D168" s="97"/>
      <c r="E168" s="97"/>
      <c r="F168" s="98">
        <f t="shared" si="11"/>
        <v>9926</v>
      </c>
      <c r="G168" s="99">
        <f t="shared" si="12"/>
        <v>6.8001625023721103E-3</v>
      </c>
      <c r="H168" s="100">
        <v>2259</v>
      </c>
      <c r="I168" s="100">
        <v>7667</v>
      </c>
      <c r="K168" s="101" t="s">
        <v>35</v>
      </c>
      <c r="L168" s="101"/>
      <c r="M168" s="101"/>
      <c r="N168" s="101"/>
      <c r="O168" s="102">
        <f t="shared" ref="O168:O194" si="13">Q168+R168</f>
        <v>8194</v>
      </c>
      <c r="P168" s="103">
        <f>O168/$O$196</f>
        <v>5.6135937481802409E-3</v>
      </c>
      <c r="Q168" s="104">
        <v>6238</v>
      </c>
      <c r="R168" s="104">
        <v>1956</v>
      </c>
      <c r="S168" s="2"/>
    </row>
    <row r="169" spans="2:19" s="74" customFormat="1" ht="18" customHeight="1" x14ac:dyDescent="0.3">
      <c r="B169" s="96" t="s">
        <v>115</v>
      </c>
      <c r="C169" s="96"/>
      <c r="D169" s="97"/>
      <c r="E169" s="97"/>
      <c r="F169" s="98">
        <f t="shared" si="11"/>
        <v>10027</v>
      </c>
      <c r="G169" s="99">
        <f t="shared" si="12"/>
        <v>6.8693561768371093E-3</v>
      </c>
      <c r="H169" s="100">
        <v>7640</v>
      </c>
      <c r="I169" s="100">
        <v>2387</v>
      </c>
      <c r="K169" s="46"/>
      <c r="L169" s="46"/>
      <c r="M169" s="46"/>
      <c r="N169" s="46"/>
      <c r="O169" s="18"/>
      <c r="P169" s="105"/>
      <c r="Q169" s="106"/>
      <c r="R169" s="106"/>
      <c r="S169" s="2"/>
    </row>
    <row r="170" spans="2:19" s="74" customFormat="1" ht="18" customHeight="1" x14ac:dyDescent="0.3">
      <c r="B170" s="96" t="s">
        <v>116</v>
      </c>
      <c r="C170" s="96"/>
      <c r="D170" s="97"/>
      <c r="E170" s="97"/>
      <c r="F170" s="98">
        <f t="shared" si="11"/>
        <v>1206</v>
      </c>
      <c r="G170" s="99">
        <f t="shared" si="12"/>
        <v>8.262135782652392E-4</v>
      </c>
      <c r="H170" s="100">
        <v>682</v>
      </c>
      <c r="I170" s="100">
        <v>524</v>
      </c>
      <c r="K170" s="101" t="s">
        <v>36</v>
      </c>
      <c r="L170" s="101"/>
      <c r="M170" s="101"/>
      <c r="N170" s="101"/>
      <c r="O170" s="102">
        <f t="shared" si="13"/>
        <v>23276</v>
      </c>
      <c r="P170" s="103">
        <f>O170/$O$196</f>
        <v>1.5946059077696275E-2</v>
      </c>
      <c r="Q170" s="104">
        <v>0</v>
      </c>
      <c r="R170" s="104">
        <v>23276</v>
      </c>
      <c r="S170" s="2"/>
    </row>
    <row r="171" spans="2:19" s="74" customFormat="1" ht="25.5" customHeight="1" x14ac:dyDescent="0.25">
      <c r="B171" s="96" t="s">
        <v>117</v>
      </c>
      <c r="C171" s="96"/>
      <c r="D171" s="97"/>
      <c r="E171" s="97"/>
      <c r="F171" s="98">
        <f t="shared" si="11"/>
        <v>15226</v>
      </c>
      <c r="G171" s="99">
        <f t="shared" si="12"/>
        <v>1.0431117697070093E-2</v>
      </c>
      <c r="H171" s="100">
        <v>7729</v>
      </c>
      <c r="I171" s="100">
        <v>7497</v>
      </c>
      <c r="K171" s="46"/>
      <c r="L171" s="46"/>
      <c r="M171" s="46"/>
      <c r="N171" s="46"/>
      <c r="O171" s="18"/>
      <c r="P171" s="105"/>
      <c r="Q171" s="106"/>
      <c r="R171" s="106"/>
    </row>
    <row r="172" spans="2:19" s="74" customFormat="1" ht="18" customHeight="1" x14ac:dyDescent="0.25">
      <c r="B172" s="96" t="s">
        <v>118</v>
      </c>
      <c r="C172" s="96"/>
      <c r="D172" s="97"/>
      <c r="E172" s="97"/>
      <c r="F172" s="98">
        <f t="shared" si="11"/>
        <v>6532</v>
      </c>
      <c r="G172" s="99">
        <f t="shared" si="12"/>
        <v>4.4749810059938168E-3</v>
      </c>
      <c r="H172" s="100">
        <v>2643</v>
      </c>
      <c r="I172" s="100">
        <v>3889</v>
      </c>
      <c r="K172" s="107" t="s">
        <v>37</v>
      </c>
      <c r="L172" s="107"/>
      <c r="M172" s="107"/>
      <c r="N172" s="107"/>
      <c r="O172" s="102">
        <f t="shared" si="13"/>
        <v>900</v>
      </c>
      <c r="P172" s="103">
        <f>O172/$O$196</f>
        <v>6.1657729721286509E-4</v>
      </c>
      <c r="Q172" s="104">
        <v>900</v>
      </c>
      <c r="R172" s="104">
        <v>0</v>
      </c>
    </row>
    <row r="173" spans="2:19" s="74" customFormat="1" ht="18" customHeight="1" x14ac:dyDescent="0.25">
      <c r="B173" s="96" t="s">
        <v>119</v>
      </c>
      <c r="C173" s="96"/>
      <c r="D173" s="97"/>
      <c r="E173" s="97"/>
      <c r="F173" s="98">
        <f t="shared" si="11"/>
        <v>51060</v>
      </c>
      <c r="G173" s="99">
        <f t="shared" si="12"/>
        <v>3.4980485328543212E-2</v>
      </c>
      <c r="H173" s="100">
        <v>34829</v>
      </c>
      <c r="I173" s="100">
        <v>16231</v>
      </c>
      <c r="K173" s="108"/>
      <c r="L173" s="108"/>
      <c r="M173" s="108"/>
      <c r="N173" s="108"/>
      <c r="O173" s="18"/>
      <c r="P173" s="105"/>
      <c r="Q173" s="106"/>
      <c r="R173" s="106"/>
    </row>
    <row r="174" spans="2:19" s="74" customFormat="1" ht="18" customHeight="1" x14ac:dyDescent="0.25">
      <c r="B174" s="96" t="s">
        <v>120</v>
      </c>
      <c r="C174" s="96"/>
      <c r="D174" s="97"/>
      <c r="E174" s="97"/>
      <c r="F174" s="98">
        <f t="shared" si="11"/>
        <v>228693</v>
      </c>
      <c r="G174" s="99">
        <f t="shared" si="12"/>
        <v>0.15667434647944639</v>
      </c>
      <c r="H174" s="100">
        <v>124690</v>
      </c>
      <c r="I174" s="100">
        <v>104003</v>
      </c>
      <c r="K174" s="101" t="s">
        <v>38</v>
      </c>
      <c r="L174" s="101"/>
      <c r="M174" s="101"/>
      <c r="N174" s="101"/>
      <c r="O174" s="102">
        <f t="shared" si="13"/>
        <v>0</v>
      </c>
      <c r="P174" s="103">
        <f>O174/$O$196</f>
        <v>0</v>
      </c>
      <c r="Q174" s="104">
        <v>0</v>
      </c>
      <c r="R174" s="104">
        <v>0</v>
      </c>
    </row>
    <row r="175" spans="2:19" s="74" customFormat="1" ht="18" customHeight="1" x14ac:dyDescent="0.25">
      <c r="B175" s="96" t="s">
        <v>121</v>
      </c>
      <c r="C175" s="96"/>
      <c r="D175" s="97"/>
      <c r="E175" s="97"/>
      <c r="F175" s="98">
        <f t="shared" si="11"/>
        <v>60651</v>
      </c>
      <c r="G175" s="99">
        <f t="shared" si="12"/>
        <v>4.1551144059174976E-2</v>
      </c>
      <c r="H175" s="100">
        <v>32796</v>
      </c>
      <c r="I175" s="100">
        <v>27855</v>
      </c>
      <c r="K175" s="46"/>
      <c r="L175" s="46"/>
      <c r="M175" s="46"/>
      <c r="N175" s="46"/>
      <c r="O175" s="18"/>
      <c r="P175" s="105"/>
      <c r="Q175" s="106"/>
      <c r="R175" s="106"/>
    </row>
    <row r="176" spans="2:19" s="74" customFormat="1" ht="18" customHeight="1" x14ac:dyDescent="0.25">
      <c r="B176" s="96" t="s">
        <v>122</v>
      </c>
      <c r="C176" s="96"/>
      <c r="D176" s="97"/>
      <c r="E176" s="97"/>
      <c r="F176" s="98">
        <f t="shared" si="11"/>
        <v>278712</v>
      </c>
      <c r="G176" s="99">
        <f t="shared" si="12"/>
        <v>0.19094165740088007</v>
      </c>
      <c r="H176" s="100">
        <v>222030</v>
      </c>
      <c r="I176" s="100">
        <v>56682</v>
      </c>
      <c r="K176" s="101" t="s">
        <v>41</v>
      </c>
      <c r="L176" s="101"/>
      <c r="M176" s="101"/>
      <c r="N176" s="101"/>
      <c r="O176" s="102">
        <f t="shared" si="13"/>
        <v>36277</v>
      </c>
      <c r="P176" s="103">
        <f>O176/$O$196</f>
        <v>2.4852860678879006E-2</v>
      </c>
      <c r="Q176" s="104">
        <v>22664</v>
      </c>
      <c r="R176" s="104">
        <v>13613</v>
      </c>
    </row>
    <row r="177" spans="2:18" s="74" customFormat="1" ht="18" customHeight="1" x14ac:dyDescent="0.25">
      <c r="B177" s="96" t="s">
        <v>123</v>
      </c>
      <c r="C177" s="96"/>
      <c r="D177" s="97"/>
      <c r="E177" s="97"/>
      <c r="F177" s="98">
        <f t="shared" si="11"/>
        <v>13885</v>
      </c>
      <c r="G177" s="99">
        <f t="shared" si="12"/>
        <v>9.5124175242229242E-3</v>
      </c>
      <c r="H177" s="100">
        <v>10858</v>
      </c>
      <c r="I177" s="100">
        <v>3027</v>
      </c>
      <c r="K177" s="46"/>
      <c r="L177" s="46"/>
      <c r="M177" s="46"/>
      <c r="N177" s="46"/>
      <c r="O177" s="18"/>
      <c r="P177" s="105"/>
      <c r="Q177" s="106"/>
      <c r="R177" s="106"/>
    </row>
    <row r="178" spans="2:18" s="74" customFormat="1" ht="18" customHeight="1" x14ac:dyDescent="0.25">
      <c r="B178" s="96" t="s">
        <v>124</v>
      </c>
      <c r="C178" s="96"/>
      <c r="D178" s="97"/>
      <c r="E178" s="97"/>
      <c r="F178" s="98">
        <f t="shared" si="11"/>
        <v>233</v>
      </c>
      <c r="G178" s="99">
        <f t="shared" si="12"/>
        <v>1.5962501138955284E-4</v>
      </c>
      <c r="H178" s="100">
        <v>214</v>
      </c>
      <c r="I178" s="100">
        <v>19</v>
      </c>
      <c r="K178" s="101" t="s">
        <v>42</v>
      </c>
      <c r="L178" s="101"/>
      <c r="M178" s="101"/>
      <c r="N178" s="101"/>
      <c r="O178" s="102">
        <f t="shared" si="13"/>
        <v>990181</v>
      </c>
      <c r="P178" s="103">
        <f>O178/$O$196</f>
        <v>0.67835902747947996</v>
      </c>
      <c r="Q178" s="104">
        <v>700356</v>
      </c>
      <c r="R178" s="104">
        <v>289825</v>
      </c>
    </row>
    <row r="179" spans="2:18" s="74" customFormat="1" ht="18" customHeight="1" x14ac:dyDescent="0.25">
      <c r="B179" s="96" t="s">
        <v>125</v>
      </c>
      <c r="C179" s="96"/>
      <c r="D179" s="97"/>
      <c r="E179" s="97"/>
      <c r="F179" s="98">
        <f t="shared" si="11"/>
        <v>946</v>
      </c>
      <c r="G179" s="99">
        <f t="shared" si="12"/>
        <v>6.4809124795930039E-4</v>
      </c>
      <c r="H179" s="100">
        <v>713</v>
      </c>
      <c r="I179" s="100">
        <v>233</v>
      </c>
      <c r="K179" s="46"/>
      <c r="L179" s="46"/>
      <c r="M179" s="46"/>
      <c r="N179" s="46"/>
      <c r="O179" s="18"/>
      <c r="P179" s="105"/>
      <c r="Q179" s="106"/>
      <c r="R179" s="106"/>
    </row>
    <row r="180" spans="2:18" s="74" customFormat="1" ht="18" customHeight="1" x14ac:dyDescent="0.25">
      <c r="B180" s="96" t="s">
        <v>126</v>
      </c>
      <c r="C180" s="96"/>
      <c r="D180" s="97"/>
      <c r="E180" s="97"/>
      <c r="F180" s="98">
        <f t="shared" si="11"/>
        <v>452</v>
      </c>
      <c r="G180" s="99">
        <f t="shared" si="12"/>
        <v>3.0965882037801669E-4</v>
      </c>
      <c r="H180" s="100">
        <v>168</v>
      </c>
      <c r="I180" s="100">
        <v>284</v>
      </c>
      <c r="K180" s="101" t="s">
        <v>46</v>
      </c>
      <c r="L180" s="101"/>
      <c r="M180" s="101"/>
      <c r="N180" s="101"/>
      <c r="O180" s="102">
        <f t="shared" si="13"/>
        <v>8615</v>
      </c>
      <c r="P180" s="103">
        <f>O180/$O$196</f>
        <v>5.9020149060987027E-3</v>
      </c>
      <c r="Q180" s="104">
        <v>4123</v>
      </c>
      <c r="R180" s="104">
        <v>4492</v>
      </c>
    </row>
    <row r="181" spans="2:18" s="74" customFormat="1" ht="18" customHeight="1" x14ac:dyDescent="0.25">
      <c r="B181" s="96" t="s">
        <v>127</v>
      </c>
      <c r="C181" s="96"/>
      <c r="D181" s="97"/>
      <c r="E181" s="97"/>
      <c r="F181" s="98">
        <f t="shared" si="11"/>
        <v>11121</v>
      </c>
      <c r="G181" s="99">
        <f t="shared" si="12"/>
        <v>7.6188401358936366E-3</v>
      </c>
      <c r="H181" s="100">
        <v>2416</v>
      </c>
      <c r="I181" s="100">
        <v>8705</v>
      </c>
      <c r="K181" s="46"/>
      <c r="L181" s="46"/>
      <c r="M181" s="46"/>
      <c r="N181" s="46"/>
      <c r="O181" s="18"/>
      <c r="P181" s="105"/>
      <c r="Q181" s="106"/>
      <c r="R181" s="106"/>
    </row>
    <row r="182" spans="2:18" s="74" customFormat="1" ht="18" customHeight="1" x14ac:dyDescent="0.25">
      <c r="B182" s="96" t="s">
        <v>128</v>
      </c>
      <c r="C182" s="96"/>
      <c r="D182" s="97"/>
      <c r="E182" s="97"/>
      <c r="F182" s="98">
        <f t="shared" si="11"/>
        <v>8197</v>
      </c>
      <c r="G182" s="99">
        <f t="shared" si="12"/>
        <v>5.6156490058376172E-3</v>
      </c>
      <c r="H182" s="100">
        <v>4606</v>
      </c>
      <c r="I182" s="100">
        <v>3591</v>
      </c>
      <c r="K182" s="101" t="s">
        <v>48</v>
      </c>
      <c r="L182" s="101"/>
      <c r="M182" s="101"/>
      <c r="N182" s="101"/>
      <c r="O182" s="102">
        <f t="shared" si="13"/>
        <v>117186</v>
      </c>
      <c r="P182" s="103">
        <f>O182/$O$196</f>
        <v>8.0282474612429794E-2</v>
      </c>
      <c r="Q182" s="104">
        <v>64499</v>
      </c>
      <c r="R182" s="104">
        <v>52687</v>
      </c>
    </row>
    <row r="183" spans="2:18" s="74" customFormat="1" ht="18" customHeight="1" x14ac:dyDescent="0.25">
      <c r="B183" s="96" t="s">
        <v>129</v>
      </c>
      <c r="C183" s="96"/>
      <c r="D183" s="97"/>
      <c r="E183" s="97"/>
      <c r="F183" s="98">
        <f t="shared" si="11"/>
        <v>2737</v>
      </c>
      <c r="G183" s="99">
        <f t="shared" si="12"/>
        <v>1.875080069412902E-3</v>
      </c>
      <c r="H183" s="100">
        <v>1748</v>
      </c>
      <c r="I183" s="100">
        <v>989</v>
      </c>
      <c r="K183" s="46"/>
      <c r="L183" s="46"/>
      <c r="M183" s="46"/>
      <c r="N183" s="46"/>
      <c r="O183" s="18"/>
      <c r="P183" s="105"/>
      <c r="Q183" s="106"/>
      <c r="R183" s="106"/>
    </row>
    <row r="184" spans="2:18" s="74" customFormat="1" ht="18" customHeight="1" x14ac:dyDescent="0.25">
      <c r="B184" s="96" t="s">
        <v>130</v>
      </c>
      <c r="C184" s="96"/>
      <c r="D184" s="97"/>
      <c r="E184" s="97"/>
      <c r="F184" s="98">
        <f t="shared" si="11"/>
        <v>495</v>
      </c>
      <c r="G184" s="99">
        <f t="shared" si="12"/>
        <v>3.3911751346707582E-4</v>
      </c>
      <c r="H184" s="100">
        <v>228</v>
      </c>
      <c r="I184" s="100">
        <v>267</v>
      </c>
      <c r="K184" s="101" t="s">
        <v>50</v>
      </c>
      <c r="L184" s="101"/>
      <c r="M184" s="101"/>
      <c r="N184" s="101"/>
      <c r="O184" s="102">
        <f t="shared" si="13"/>
        <v>37778</v>
      </c>
      <c r="P184" s="103">
        <f>O184/$O$196</f>
        <v>2.5881174593452908E-2</v>
      </c>
      <c r="Q184" s="104">
        <v>22339</v>
      </c>
      <c r="R184" s="104">
        <v>15439</v>
      </c>
    </row>
    <row r="185" spans="2:18" s="74" customFormat="1" ht="18" customHeight="1" x14ac:dyDescent="0.25">
      <c r="B185" s="96" t="s">
        <v>131</v>
      </c>
      <c r="C185" s="96"/>
      <c r="D185" s="97"/>
      <c r="E185" s="97"/>
      <c r="F185" s="98">
        <f t="shared" si="11"/>
        <v>417</v>
      </c>
      <c r="G185" s="99">
        <f t="shared" si="12"/>
        <v>2.8568081437529416E-4</v>
      </c>
      <c r="H185" s="100">
        <v>104</v>
      </c>
      <c r="I185" s="100">
        <v>313</v>
      </c>
      <c r="K185" s="46"/>
      <c r="L185" s="46"/>
      <c r="M185" s="46"/>
      <c r="N185" s="46"/>
      <c r="O185" s="18"/>
      <c r="P185" s="105"/>
      <c r="Q185" s="106"/>
      <c r="R185" s="106"/>
    </row>
    <row r="186" spans="2:18" s="74" customFormat="1" ht="18" customHeight="1" x14ac:dyDescent="0.25">
      <c r="B186" s="96" t="s">
        <v>132</v>
      </c>
      <c r="C186" s="96"/>
      <c r="D186" s="97"/>
      <c r="E186" s="97"/>
      <c r="F186" s="98">
        <f t="shared" si="11"/>
        <v>19745</v>
      </c>
      <c r="G186" s="99">
        <f t="shared" si="12"/>
        <v>1.3527020814964468E-2</v>
      </c>
      <c r="H186" s="100">
        <v>8205</v>
      </c>
      <c r="I186" s="100">
        <v>11540</v>
      </c>
      <c r="K186" s="101" t="s">
        <v>52</v>
      </c>
      <c r="L186" s="101"/>
      <c r="M186" s="101"/>
      <c r="N186" s="101"/>
      <c r="O186" s="102">
        <f t="shared" si="13"/>
        <v>50</v>
      </c>
      <c r="P186" s="109">
        <f>O186/$O$196</f>
        <v>3.4254294289603619E-5</v>
      </c>
      <c r="Q186" s="104">
        <v>50</v>
      </c>
      <c r="R186" s="104">
        <v>0</v>
      </c>
    </row>
    <row r="187" spans="2:18" s="74" customFormat="1" ht="18" customHeight="1" x14ac:dyDescent="0.25">
      <c r="B187" s="96" t="s">
        <v>133</v>
      </c>
      <c r="C187" s="96"/>
      <c r="D187" s="97"/>
      <c r="E187" s="97"/>
      <c r="F187" s="98">
        <f t="shared" si="11"/>
        <v>777</v>
      </c>
      <c r="G187" s="99">
        <f t="shared" si="12"/>
        <v>5.3231173326044015E-4</v>
      </c>
      <c r="H187" s="100">
        <v>405</v>
      </c>
      <c r="I187" s="100">
        <v>372</v>
      </c>
      <c r="K187" s="46"/>
      <c r="L187" s="46"/>
      <c r="M187" s="46"/>
      <c r="N187" s="46"/>
      <c r="O187" s="18"/>
      <c r="P187" s="110"/>
      <c r="Q187" s="106"/>
      <c r="R187" s="106"/>
    </row>
    <row r="188" spans="2:18" s="74" customFormat="1" ht="18" customHeight="1" x14ac:dyDescent="0.25">
      <c r="B188" s="96" t="s">
        <v>134</v>
      </c>
      <c r="C188" s="96"/>
      <c r="D188" s="97"/>
      <c r="E188" s="97"/>
      <c r="F188" s="98">
        <f t="shared" si="11"/>
        <v>377</v>
      </c>
      <c r="G188" s="99">
        <f t="shared" si="12"/>
        <v>2.5827737894361125E-4</v>
      </c>
      <c r="H188" s="100">
        <v>173</v>
      </c>
      <c r="I188" s="100">
        <v>204</v>
      </c>
      <c r="K188" s="101" t="s">
        <v>54</v>
      </c>
      <c r="L188" s="101"/>
      <c r="M188" s="101"/>
      <c r="N188" s="101"/>
      <c r="O188" s="102">
        <f t="shared" si="13"/>
        <v>11502</v>
      </c>
      <c r="P188" s="103">
        <f>O188/$O$196</f>
        <v>7.8798578583804159E-3</v>
      </c>
      <c r="Q188" s="104">
        <v>11187</v>
      </c>
      <c r="R188" s="104">
        <v>315</v>
      </c>
    </row>
    <row r="189" spans="2:18" s="74" customFormat="1" ht="18" customHeight="1" x14ac:dyDescent="0.25">
      <c r="B189" s="96" t="s">
        <v>135</v>
      </c>
      <c r="C189" s="96"/>
      <c r="D189" s="97"/>
      <c r="E189" s="97"/>
      <c r="F189" s="98">
        <f t="shared" si="11"/>
        <v>61890</v>
      </c>
      <c r="G189" s="99">
        <f t="shared" si="12"/>
        <v>4.2399965471671359E-2</v>
      </c>
      <c r="H189" s="100">
        <v>51069</v>
      </c>
      <c r="I189" s="100">
        <v>10821</v>
      </c>
      <c r="K189" s="46"/>
      <c r="L189" s="46"/>
      <c r="M189" s="46"/>
      <c r="N189" s="46"/>
      <c r="O189" s="18"/>
      <c r="P189" s="105"/>
      <c r="Q189" s="106"/>
      <c r="R189" s="106"/>
    </row>
    <row r="190" spans="2:18" s="74" customFormat="1" ht="18" customHeight="1" x14ac:dyDescent="0.25">
      <c r="B190" s="96" t="s">
        <v>136</v>
      </c>
      <c r="C190" s="96"/>
      <c r="D190" s="97"/>
      <c r="E190" s="97"/>
      <c r="F190" s="98">
        <f t="shared" si="11"/>
        <v>3835</v>
      </c>
      <c r="G190" s="99">
        <f t="shared" si="12"/>
        <v>2.6273043720125974E-3</v>
      </c>
      <c r="H190" s="100">
        <v>2544</v>
      </c>
      <c r="I190" s="100">
        <v>1291</v>
      </c>
      <c r="K190" s="101" t="s">
        <v>56</v>
      </c>
      <c r="L190" s="101"/>
      <c r="M190" s="101"/>
      <c r="N190" s="101"/>
      <c r="O190" s="102">
        <f t="shared" si="13"/>
        <v>27700</v>
      </c>
      <c r="P190" s="103">
        <f>O190/$O$196</f>
        <v>1.8976879036440405E-2</v>
      </c>
      <c r="Q190" s="104">
        <v>24301</v>
      </c>
      <c r="R190" s="104">
        <v>3399</v>
      </c>
    </row>
    <row r="191" spans="2:18" s="74" customFormat="1" ht="18" customHeight="1" x14ac:dyDescent="0.25">
      <c r="B191" s="96" t="s">
        <v>137</v>
      </c>
      <c r="C191" s="96"/>
      <c r="D191" s="97"/>
      <c r="E191" s="97"/>
      <c r="F191" s="98">
        <f t="shared" si="11"/>
        <v>372</v>
      </c>
      <c r="G191" s="99">
        <f t="shared" si="12"/>
        <v>2.5485194951465088E-4</v>
      </c>
      <c r="H191" s="100">
        <v>268</v>
      </c>
      <c r="I191" s="100">
        <v>104</v>
      </c>
      <c r="K191" s="46"/>
      <c r="L191" s="46"/>
      <c r="M191" s="46"/>
      <c r="N191" s="46"/>
      <c r="O191" s="18"/>
      <c r="P191" s="105"/>
      <c r="Q191" s="106"/>
      <c r="R191" s="106"/>
    </row>
    <row r="192" spans="2:18" s="74" customFormat="1" ht="18" customHeight="1" x14ac:dyDescent="0.25">
      <c r="B192" s="96" t="s">
        <v>138</v>
      </c>
      <c r="C192" s="96"/>
      <c r="D192" s="97"/>
      <c r="E192" s="97"/>
      <c r="F192" s="98">
        <f t="shared" si="11"/>
        <v>9118</v>
      </c>
      <c r="G192" s="99">
        <f t="shared" si="12"/>
        <v>6.2466131066521158E-3</v>
      </c>
      <c r="H192" s="100">
        <v>5260</v>
      </c>
      <c r="I192" s="100">
        <v>3858</v>
      </c>
      <c r="K192" s="101" t="s">
        <v>58</v>
      </c>
      <c r="L192" s="101"/>
      <c r="M192" s="101"/>
      <c r="N192" s="101"/>
      <c r="O192" s="102">
        <f t="shared" si="13"/>
        <v>37563</v>
      </c>
      <c r="P192" s="103">
        <f>O192/$O$196</f>
        <v>2.5733881128007612E-2</v>
      </c>
      <c r="Q192" s="104">
        <v>37407</v>
      </c>
      <c r="R192" s="104">
        <v>156</v>
      </c>
    </row>
    <row r="193" spans="2:18" s="74" customFormat="1" ht="18" customHeight="1" x14ac:dyDescent="0.25">
      <c r="B193" s="96" t="s">
        <v>139</v>
      </c>
      <c r="C193" s="96"/>
      <c r="D193" s="97"/>
      <c r="E193" s="97"/>
      <c r="F193" s="98">
        <f t="shared" si="11"/>
        <v>2038</v>
      </c>
      <c r="G193" s="99">
        <f t="shared" si="12"/>
        <v>1.3962050352442435E-3</v>
      </c>
      <c r="H193" s="100">
        <v>1622</v>
      </c>
      <c r="I193" s="100">
        <v>416</v>
      </c>
      <c r="K193" s="46"/>
      <c r="L193" s="46"/>
      <c r="M193" s="46"/>
      <c r="N193" s="46"/>
      <c r="O193" s="18"/>
      <c r="P193" s="105"/>
      <c r="Q193" s="106"/>
      <c r="R193" s="106"/>
    </row>
    <row r="194" spans="2:18" s="74" customFormat="1" ht="18" customHeight="1" x14ac:dyDescent="0.25">
      <c r="B194" s="96" t="s">
        <v>140</v>
      </c>
      <c r="C194" s="96"/>
      <c r="D194" s="97"/>
      <c r="E194" s="97"/>
      <c r="F194" s="98">
        <f t="shared" si="11"/>
        <v>17495</v>
      </c>
      <c r="G194" s="99">
        <f t="shared" si="12"/>
        <v>1.1985577571932306E-2</v>
      </c>
      <c r="H194" s="100">
        <v>13299</v>
      </c>
      <c r="I194" s="100">
        <v>4196</v>
      </c>
      <c r="K194" s="101" t="s">
        <v>60</v>
      </c>
      <c r="L194" s="101"/>
      <c r="M194" s="101"/>
      <c r="N194" s="101"/>
      <c r="O194" s="102">
        <f t="shared" si="13"/>
        <v>160449</v>
      </c>
      <c r="P194" s="103">
        <f>O194/$O$196</f>
        <v>0.10992134528945222</v>
      </c>
      <c r="Q194" s="104">
        <v>8</v>
      </c>
      <c r="R194" s="104">
        <v>160441</v>
      </c>
    </row>
    <row r="195" spans="2:18" s="74" customFormat="1" ht="18" customHeight="1" thickBot="1" x14ac:dyDescent="0.3">
      <c r="B195" s="96" t="s">
        <v>141</v>
      </c>
      <c r="C195" s="96"/>
      <c r="D195" s="97"/>
      <c r="E195" s="97"/>
      <c r="F195" s="98">
        <f t="shared" si="11"/>
        <v>486</v>
      </c>
      <c r="G195" s="99">
        <f t="shared" si="12"/>
        <v>3.3295174049494716E-4</v>
      </c>
      <c r="H195" s="100">
        <v>350</v>
      </c>
      <c r="I195" s="100">
        <v>136</v>
      </c>
      <c r="K195" s="46"/>
      <c r="L195" s="46"/>
      <c r="M195" s="46"/>
      <c r="N195" s="46"/>
      <c r="O195" s="18"/>
      <c r="P195" s="105"/>
      <c r="Q195" s="106"/>
      <c r="R195" s="106"/>
    </row>
    <row r="196" spans="2:18" s="74" customFormat="1" ht="18" customHeight="1" x14ac:dyDescent="0.25">
      <c r="B196" s="96" t="s">
        <v>142</v>
      </c>
      <c r="C196" s="96"/>
      <c r="D196" s="97"/>
      <c r="E196" s="97"/>
      <c r="F196" s="98">
        <f t="shared" si="11"/>
        <v>13052</v>
      </c>
      <c r="G196" s="99">
        <f t="shared" si="12"/>
        <v>8.9417409813581285E-3</v>
      </c>
      <c r="H196" s="100">
        <v>7166</v>
      </c>
      <c r="I196" s="100">
        <v>5886</v>
      </c>
      <c r="K196" s="34" t="s">
        <v>5</v>
      </c>
      <c r="L196" s="34"/>
      <c r="M196" s="34"/>
      <c r="N196" s="34"/>
      <c r="O196" s="35">
        <f>SUM(O168:O194)</f>
        <v>1459671</v>
      </c>
      <c r="P196" s="54">
        <f>SUM(P168:P194)</f>
        <v>0.99999999999999989</v>
      </c>
      <c r="Q196" s="35">
        <f>SUM(Q168:Q194)</f>
        <v>894072</v>
      </c>
      <c r="R196" s="35">
        <f>SUM(R168:R194)</f>
        <v>565599</v>
      </c>
    </row>
    <row r="197" spans="2:18" s="74" customFormat="1" ht="18" customHeight="1" x14ac:dyDescent="0.25">
      <c r="B197" s="96" t="s">
        <v>143</v>
      </c>
      <c r="C197" s="96"/>
      <c r="D197" s="97"/>
      <c r="E197" s="97"/>
      <c r="F197" s="98">
        <f t="shared" si="11"/>
        <v>526</v>
      </c>
      <c r="G197" s="99">
        <f t="shared" si="12"/>
        <v>3.6035517592663006E-4</v>
      </c>
      <c r="H197" s="100">
        <v>283</v>
      </c>
      <c r="I197" s="100">
        <v>243</v>
      </c>
    </row>
    <row r="198" spans="2:18" s="74" customFormat="1" ht="18" customHeight="1" x14ac:dyDescent="0.25">
      <c r="B198" s="96" t="s">
        <v>144</v>
      </c>
      <c r="C198" s="96"/>
      <c r="D198" s="97"/>
      <c r="E198" s="97"/>
      <c r="F198" s="98">
        <f t="shared" si="11"/>
        <v>553752</v>
      </c>
      <c r="G198" s="99">
        <f t="shared" si="12"/>
        <v>0.37936767942913163</v>
      </c>
      <c r="H198" s="100">
        <v>308367</v>
      </c>
      <c r="I198" s="100">
        <v>245385</v>
      </c>
    </row>
    <row r="199" spans="2:18" s="74" customFormat="1" ht="18" customHeight="1" thickBot="1" x14ac:dyDescent="0.3">
      <c r="B199" s="111" t="s">
        <v>145</v>
      </c>
      <c r="C199" s="111"/>
      <c r="D199" s="112"/>
      <c r="E199" s="112"/>
      <c r="F199" s="98">
        <f t="shared" si="11"/>
        <v>74135</v>
      </c>
      <c r="G199" s="113">
        <f t="shared" si="12"/>
        <v>5.0788842143195283E-2</v>
      </c>
      <c r="H199" s="100">
        <v>38087</v>
      </c>
      <c r="I199" s="100">
        <v>36048</v>
      </c>
    </row>
    <row r="200" spans="2:18" s="74" customFormat="1" ht="21.75" customHeight="1" x14ac:dyDescent="0.25">
      <c r="B200" s="114" t="s">
        <v>5</v>
      </c>
      <c r="C200" s="114"/>
      <c r="D200" s="114"/>
      <c r="E200" s="114"/>
      <c r="F200" s="35">
        <f>SUM(F167:F199)</f>
        <v>1459671</v>
      </c>
      <c r="G200" s="115">
        <f t="shared" si="12"/>
        <v>1</v>
      </c>
      <c r="H200" s="35">
        <f>SUM(H167:H199)</f>
        <v>894072</v>
      </c>
      <c r="I200" s="35">
        <f>SUM(I167:I199)</f>
        <v>565599</v>
      </c>
    </row>
    <row r="201" spans="2:18" s="74" customFormat="1" ht="10.5" customHeight="1" x14ac:dyDescent="0.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74" customFormat="1" ht="21.75" customHeight="1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74" customFormat="1" ht="21.75" customHeight="1" x14ac:dyDescent="0.3">
      <c r="B203" s="2"/>
      <c r="C203" s="2"/>
      <c r="D203" s="2"/>
      <c r="E203" s="2"/>
      <c r="F203" s="2"/>
      <c r="G203" s="2"/>
      <c r="H203" s="2"/>
      <c r="I203" s="2"/>
      <c r="J203" s="2"/>
      <c r="K203" s="116" t="s">
        <v>146</v>
      </c>
      <c r="L203" s="116"/>
      <c r="M203" s="116"/>
      <c r="N203" s="116"/>
      <c r="O203" s="116"/>
      <c r="P203" s="116"/>
      <c r="Q203" s="116"/>
      <c r="R203" s="116"/>
    </row>
    <row r="204" spans="2:18" s="74" customFormat="1" ht="31.9" customHeight="1" x14ac:dyDescent="0.3">
      <c r="B204" s="59" t="s">
        <v>97</v>
      </c>
      <c r="C204" s="60"/>
      <c r="D204" s="117" t="s">
        <v>147</v>
      </c>
      <c r="E204" s="62">
        <v>2020</v>
      </c>
      <c r="F204" s="63">
        <v>2021</v>
      </c>
      <c r="G204" s="62">
        <v>2022</v>
      </c>
      <c r="H204" s="62">
        <v>2023</v>
      </c>
      <c r="I204" s="62" t="s">
        <v>99</v>
      </c>
      <c r="J204" s="2"/>
      <c r="R204" s="2"/>
    </row>
    <row r="205" spans="2:18" s="74" customFormat="1" ht="21.75" customHeight="1" x14ac:dyDescent="0.3">
      <c r="B205" s="66" t="s">
        <v>69</v>
      </c>
      <c r="C205" s="66"/>
      <c r="D205" s="67">
        <f t="shared" ref="D205:D231" si="14">SUM(E205:I205)</f>
        <v>141637</v>
      </c>
      <c r="E205" s="68">
        <v>16787</v>
      </c>
      <c r="F205" s="69">
        <v>20661</v>
      </c>
      <c r="G205" s="69">
        <v>39013</v>
      </c>
      <c r="H205" s="69">
        <v>34951</v>
      </c>
      <c r="I205" s="69">
        <v>30225</v>
      </c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74" customFormat="1" ht="21.75" customHeight="1" x14ac:dyDescent="0.3">
      <c r="B206" s="66" t="s">
        <v>70</v>
      </c>
      <c r="C206" s="66"/>
      <c r="D206" s="67">
        <f t="shared" si="14"/>
        <v>299457</v>
      </c>
      <c r="E206" s="68">
        <v>42812</v>
      </c>
      <c r="F206" s="68">
        <v>35916</v>
      </c>
      <c r="G206" s="68">
        <v>73299</v>
      </c>
      <c r="H206" s="68">
        <v>82537</v>
      </c>
      <c r="I206" s="68">
        <v>64893</v>
      </c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74" customFormat="1" ht="21.75" customHeight="1" x14ac:dyDescent="0.3">
      <c r="B207" s="66" t="s">
        <v>71</v>
      </c>
      <c r="C207" s="66"/>
      <c r="D207" s="67">
        <f t="shared" si="14"/>
        <v>174309</v>
      </c>
      <c r="E207" s="68">
        <v>21655</v>
      </c>
      <c r="F207" s="68">
        <v>28204.000000000004</v>
      </c>
      <c r="G207" s="68">
        <v>40789</v>
      </c>
      <c r="H207" s="68">
        <v>46288</v>
      </c>
      <c r="I207" s="68">
        <v>37373</v>
      </c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74" customFormat="1" ht="21.75" customHeight="1" x14ac:dyDescent="0.3">
      <c r="B208" s="66" t="s">
        <v>73</v>
      </c>
      <c r="C208" s="66"/>
      <c r="D208" s="67">
        <f t="shared" si="14"/>
        <v>450567</v>
      </c>
      <c r="E208" s="68">
        <v>77065</v>
      </c>
      <c r="F208" s="68">
        <v>69180.000000000015</v>
      </c>
      <c r="G208" s="68">
        <v>96219</v>
      </c>
      <c r="H208" s="68">
        <v>117373</v>
      </c>
      <c r="I208" s="68">
        <v>90730</v>
      </c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74" customFormat="1" ht="21.75" customHeight="1" x14ac:dyDescent="0.3">
      <c r="B209" s="66" t="s">
        <v>74</v>
      </c>
      <c r="C209" s="66"/>
      <c r="D209" s="67">
        <f t="shared" si="14"/>
        <v>263053</v>
      </c>
      <c r="E209" s="68">
        <v>47271</v>
      </c>
      <c r="F209" s="68">
        <v>39391</v>
      </c>
      <c r="G209" s="68">
        <v>51183</v>
      </c>
      <c r="H209" s="68">
        <v>65113</v>
      </c>
      <c r="I209" s="68">
        <v>60095</v>
      </c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74" customFormat="1" ht="21.75" customHeight="1" x14ac:dyDescent="0.3">
      <c r="B210" s="66" t="s">
        <v>75</v>
      </c>
      <c r="C210" s="66"/>
      <c r="D210" s="67">
        <f t="shared" si="14"/>
        <v>225962</v>
      </c>
      <c r="E210" s="68">
        <v>26670</v>
      </c>
      <c r="F210" s="68">
        <v>26304.999999999996</v>
      </c>
      <c r="G210" s="68">
        <v>63266</v>
      </c>
      <c r="H210" s="68">
        <v>56164</v>
      </c>
      <c r="I210" s="68">
        <v>53557</v>
      </c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74" customFormat="1" ht="21.75" customHeight="1" x14ac:dyDescent="0.3">
      <c r="B211" s="66" t="s">
        <v>76</v>
      </c>
      <c r="C211" s="66"/>
      <c r="D211" s="67">
        <f t="shared" si="14"/>
        <v>217993</v>
      </c>
      <c r="E211" s="68">
        <v>35840</v>
      </c>
      <c r="F211" s="68">
        <v>36054</v>
      </c>
      <c r="G211" s="68">
        <v>44311</v>
      </c>
      <c r="H211" s="68">
        <v>58133</v>
      </c>
      <c r="I211" s="68">
        <v>43655</v>
      </c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74" customFormat="1" ht="21.75" customHeight="1" x14ac:dyDescent="0.3">
      <c r="B212" s="66" t="s">
        <v>77</v>
      </c>
      <c r="C212" s="66"/>
      <c r="D212" s="67">
        <f t="shared" si="14"/>
        <v>527898</v>
      </c>
      <c r="E212" s="68">
        <v>67106</v>
      </c>
      <c r="F212" s="68">
        <v>85408.000000000015</v>
      </c>
      <c r="G212" s="68">
        <v>117545</v>
      </c>
      <c r="H212" s="68">
        <v>138891</v>
      </c>
      <c r="I212" s="68">
        <v>118948</v>
      </c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74" customFormat="1" ht="21.75" customHeight="1" x14ac:dyDescent="0.3">
      <c r="B213" s="66" t="s">
        <v>78</v>
      </c>
      <c r="C213" s="66"/>
      <c r="D213" s="67">
        <f t="shared" si="14"/>
        <v>120876</v>
      </c>
      <c r="E213" s="68">
        <v>18360</v>
      </c>
      <c r="F213" s="68">
        <v>18134</v>
      </c>
      <c r="G213" s="68">
        <v>22445</v>
      </c>
      <c r="H213" s="68">
        <v>30582</v>
      </c>
      <c r="I213" s="69">
        <v>31355</v>
      </c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74" customFormat="1" ht="21.75" customHeight="1" x14ac:dyDescent="0.3">
      <c r="B214" s="66" t="s">
        <v>79</v>
      </c>
      <c r="C214" s="66"/>
      <c r="D214" s="67">
        <f t="shared" si="14"/>
        <v>211315</v>
      </c>
      <c r="E214" s="68">
        <v>30472</v>
      </c>
      <c r="F214" s="68">
        <v>35069</v>
      </c>
      <c r="G214" s="68">
        <v>45742</v>
      </c>
      <c r="H214" s="68">
        <v>52333</v>
      </c>
      <c r="I214" s="68">
        <v>47699</v>
      </c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74" customFormat="1" ht="21.75" customHeight="1" x14ac:dyDescent="0.3">
      <c r="B215" s="66" t="s">
        <v>80</v>
      </c>
      <c r="C215" s="66"/>
      <c r="D215" s="67">
        <f t="shared" si="14"/>
        <v>288511</v>
      </c>
      <c r="E215" s="68">
        <v>56284</v>
      </c>
      <c r="F215" s="68">
        <v>58495</v>
      </c>
      <c r="G215" s="68">
        <v>50017</v>
      </c>
      <c r="H215" s="68">
        <v>69300</v>
      </c>
      <c r="I215" s="68">
        <v>54415</v>
      </c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74" customFormat="1" ht="21.75" customHeight="1" x14ac:dyDescent="0.3">
      <c r="B216" s="66" t="s">
        <v>81</v>
      </c>
      <c r="C216" s="66"/>
      <c r="D216" s="67">
        <f t="shared" si="14"/>
        <v>460535</v>
      </c>
      <c r="E216" s="68">
        <v>77635</v>
      </c>
      <c r="F216" s="68">
        <v>64000.000000000029</v>
      </c>
      <c r="G216" s="68">
        <v>84233</v>
      </c>
      <c r="H216" s="68">
        <v>127870</v>
      </c>
      <c r="I216" s="68">
        <v>106797</v>
      </c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74" customFormat="1" ht="21.75" customHeight="1" x14ac:dyDescent="0.3">
      <c r="B217" s="66" t="s">
        <v>82</v>
      </c>
      <c r="C217" s="66"/>
      <c r="D217" s="67">
        <f t="shared" si="14"/>
        <v>337086</v>
      </c>
      <c r="E217" s="68">
        <v>62362</v>
      </c>
      <c r="F217" s="68">
        <v>50831</v>
      </c>
      <c r="G217" s="68">
        <v>65846</v>
      </c>
      <c r="H217" s="68">
        <v>85482</v>
      </c>
      <c r="I217" s="68">
        <v>72565</v>
      </c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74" customFormat="1" ht="21.75" customHeight="1" x14ac:dyDescent="0.3">
      <c r="B218" s="66" t="s">
        <v>83</v>
      </c>
      <c r="C218" s="66"/>
      <c r="D218" s="67">
        <f t="shared" si="14"/>
        <v>202707</v>
      </c>
      <c r="E218" s="68">
        <v>35330</v>
      </c>
      <c r="F218" s="68">
        <v>29780</v>
      </c>
      <c r="G218" s="68">
        <v>41523</v>
      </c>
      <c r="H218" s="68">
        <v>56661</v>
      </c>
      <c r="I218" s="68">
        <v>39413</v>
      </c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74" customFormat="1" ht="21.75" customHeight="1" x14ac:dyDescent="0.3">
      <c r="B219" s="66" t="s">
        <v>84</v>
      </c>
      <c r="C219" s="66"/>
      <c r="D219" s="67">
        <f t="shared" si="14"/>
        <v>1259847</v>
      </c>
      <c r="E219" s="68">
        <v>225031</v>
      </c>
      <c r="F219" s="68">
        <v>254854</v>
      </c>
      <c r="G219" s="68">
        <v>264217</v>
      </c>
      <c r="H219" s="68">
        <v>284158</v>
      </c>
      <c r="I219" s="68">
        <v>231587</v>
      </c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74" customFormat="1" ht="21.75" customHeight="1" x14ac:dyDescent="0.3">
      <c r="B220" s="66" t="s">
        <v>85</v>
      </c>
      <c r="C220" s="66"/>
      <c r="D220" s="67">
        <f t="shared" si="14"/>
        <v>338996</v>
      </c>
      <c r="E220" s="68">
        <v>68232</v>
      </c>
      <c r="F220" s="68">
        <v>49967</v>
      </c>
      <c r="G220" s="68">
        <v>69874</v>
      </c>
      <c r="H220" s="68">
        <v>80794</v>
      </c>
      <c r="I220" s="68">
        <v>70129</v>
      </c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74" customFormat="1" ht="21.75" customHeight="1" x14ac:dyDescent="0.3">
      <c r="B221" s="66" t="s">
        <v>86</v>
      </c>
      <c r="C221" s="66"/>
      <c r="D221" s="67">
        <f t="shared" si="14"/>
        <v>134681</v>
      </c>
      <c r="E221" s="68">
        <v>22188</v>
      </c>
      <c r="F221" s="68">
        <v>16408</v>
      </c>
      <c r="G221" s="68">
        <v>27500</v>
      </c>
      <c r="H221" s="68">
        <v>39819</v>
      </c>
      <c r="I221" s="68">
        <v>28766</v>
      </c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74" customFormat="1" ht="21.75" customHeight="1" x14ac:dyDescent="0.3">
      <c r="B222" s="66" t="s">
        <v>87</v>
      </c>
      <c r="C222" s="66"/>
      <c r="D222" s="67">
        <f t="shared" si="14"/>
        <v>47434</v>
      </c>
      <c r="E222" s="68">
        <v>6657</v>
      </c>
      <c r="F222" s="68">
        <v>7211</v>
      </c>
      <c r="G222" s="68">
        <v>10052</v>
      </c>
      <c r="H222" s="68">
        <v>9472</v>
      </c>
      <c r="I222" s="69">
        <v>14042</v>
      </c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74" customFormat="1" ht="21.75" customHeight="1" x14ac:dyDescent="0.3">
      <c r="B223" s="66" t="s">
        <v>88</v>
      </c>
      <c r="C223" s="66"/>
      <c r="D223" s="67">
        <f t="shared" si="14"/>
        <v>62377</v>
      </c>
      <c r="E223" s="68">
        <v>8549</v>
      </c>
      <c r="F223" s="68">
        <v>11460</v>
      </c>
      <c r="G223" s="68">
        <v>15646</v>
      </c>
      <c r="H223" s="68">
        <v>15248</v>
      </c>
      <c r="I223" s="68">
        <v>11474</v>
      </c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74" customFormat="1" ht="21.75" customHeight="1" x14ac:dyDescent="0.3">
      <c r="B224" s="66" t="s">
        <v>89</v>
      </c>
      <c r="C224" s="66"/>
      <c r="D224" s="67">
        <f t="shared" si="14"/>
        <v>114612</v>
      </c>
      <c r="E224" s="68">
        <v>21367</v>
      </c>
      <c r="F224" s="68">
        <v>21984</v>
      </c>
      <c r="G224" s="68">
        <v>22413</v>
      </c>
      <c r="H224" s="68">
        <v>27412</v>
      </c>
      <c r="I224" s="68">
        <v>21436</v>
      </c>
      <c r="J224" s="2"/>
      <c r="K224" s="2"/>
      <c r="L224" s="2"/>
      <c r="M224" s="2"/>
      <c r="N224" s="2"/>
      <c r="O224" s="2"/>
      <c r="P224" s="2"/>
      <c r="Q224" s="2"/>
      <c r="R224" s="2"/>
    </row>
    <row r="225" spans="2:19" s="74" customFormat="1" ht="21.75" customHeight="1" x14ac:dyDescent="0.3">
      <c r="B225" s="66" t="s">
        <v>90</v>
      </c>
      <c r="C225" s="66"/>
      <c r="D225" s="67">
        <f t="shared" si="14"/>
        <v>262688</v>
      </c>
      <c r="E225" s="68">
        <v>43001</v>
      </c>
      <c r="F225" s="68">
        <v>42668</v>
      </c>
      <c r="G225" s="68">
        <v>53372</v>
      </c>
      <c r="H225" s="68">
        <v>66102</v>
      </c>
      <c r="I225" s="68">
        <v>57545</v>
      </c>
      <c r="J225" s="2"/>
      <c r="K225" s="2"/>
      <c r="L225" s="2"/>
      <c r="M225" s="2"/>
      <c r="N225" s="2"/>
      <c r="O225" s="2"/>
      <c r="P225" s="2"/>
      <c r="Q225" s="2"/>
      <c r="R225" s="2"/>
    </row>
    <row r="226" spans="2:19" s="74" customFormat="1" ht="21.75" customHeight="1" x14ac:dyDescent="0.3">
      <c r="B226" s="66" t="s">
        <v>91</v>
      </c>
      <c r="C226" s="66"/>
      <c r="D226" s="67">
        <f t="shared" si="14"/>
        <v>282524</v>
      </c>
      <c r="E226" s="68">
        <v>51013</v>
      </c>
      <c r="F226" s="68">
        <v>47625.999999999985</v>
      </c>
      <c r="G226" s="68">
        <v>67869</v>
      </c>
      <c r="H226" s="68">
        <v>59837</v>
      </c>
      <c r="I226" s="68">
        <v>56179</v>
      </c>
      <c r="J226" s="2"/>
      <c r="K226" s="27" t="s">
        <v>20</v>
      </c>
      <c r="L226" s="28" t="s">
        <v>21</v>
      </c>
      <c r="M226" s="29"/>
      <c r="N226" s="2"/>
      <c r="O226" s="2"/>
      <c r="P226" s="2"/>
      <c r="Q226" s="2"/>
      <c r="R226" s="2"/>
    </row>
    <row r="227" spans="2:19" s="74" customFormat="1" ht="21.75" customHeight="1" x14ac:dyDescent="0.3">
      <c r="B227" s="66" t="s">
        <v>92</v>
      </c>
      <c r="C227" s="66"/>
      <c r="D227" s="67">
        <f t="shared" si="14"/>
        <v>272850</v>
      </c>
      <c r="E227" s="68">
        <v>46330</v>
      </c>
      <c r="F227" s="68">
        <v>39075</v>
      </c>
      <c r="G227" s="68">
        <v>62548</v>
      </c>
      <c r="H227" s="68">
        <v>69680</v>
      </c>
      <c r="I227" s="68">
        <v>55217</v>
      </c>
      <c r="J227" s="2"/>
      <c r="K227" s="118"/>
      <c r="L227" s="31" t="s">
        <v>148</v>
      </c>
      <c r="M227" s="32"/>
      <c r="N227" s="2"/>
      <c r="O227" s="2"/>
      <c r="P227" s="2"/>
      <c r="Q227" s="2"/>
      <c r="R227" s="2"/>
    </row>
    <row r="228" spans="2:19" s="74" customFormat="1" ht="21.75" customHeight="1" x14ac:dyDescent="0.3">
      <c r="B228" s="66" t="s">
        <v>93</v>
      </c>
      <c r="C228" s="66"/>
      <c r="D228" s="67">
        <f t="shared" si="14"/>
        <v>138522</v>
      </c>
      <c r="E228" s="68">
        <v>15563</v>
      </c>
      <c r="F228" s="68">
        <v>23545.000000000004</v>
      </c>
      <c r="G228" s="68">
        <v>33415</v>
      </c>
      <c r="H228" s="68">
        <v>35290</v>
      </c>
      <c r="I228" s="68">
        <v>30709</v>
      </c>
      <c r="J228" s="2"/>
      <c r="K228" s="119"/>
      <c r="L228" s="31" t="s">
        <v>149</v>
      </c>
      <c r="M228" s="32"/>
      <c r="N228" s="2"/>
      <c r="O228" s="2"/>
      <c r="P228" s="2"/>
      <c r="Q228" s="2"/>
      <c r="R228" s="2"/>
    </row>
    <row r="229" spans="2:19" s="74" customFormat="1" ht="21.75" customHeight="1" x14ac:dyDescent="0.3">
      <c r="B229" s="66" t="s">
        <v>94</v>
      </c>
      <c r="C229" s="66"/>
      <c r="D229" s="67">
        <f t="shared" si="14"/>
        <v>105920</v>
      </c>
      <c r="E229" s="68">
        <v>16598</v>
      </c>
      <c r="F229" s="68">
        <v>21255</v>
      </c>
      <c r="G229" s="68">
        <v>23356</v>
      </c>
      <c r="H229" s="68">
        <v>25704</v>
      </c>
      <c r="I229" s="68">
        <v>19007</v>
      </c>
      <c r="J229" s="2"/>
      <c r="K229" s="120"/>
      <c r="L229" s="31" t="s">
        <v>150</v>
      </c>
      <c r="M229" s="32"/>
      <c r="N229" s="2"/>
      <c r="O229" s="2"/>
      <c r="P229" s="2"/>
      <c r="Q229" s="2"/>
      <c r="R229" s="2"/>
    </row>
    <row r="230" spans="2:19" s="74" customFormat="1" ht="21.75" customHeight="1" thickBot="1" x14ac:dyDescent="0.35">
      <c r="B230" s="70" t="s">
        <v>95</v>
      </c>
      <c r="C230" s="70"/>
      <c r="D230" s="67">
        <f t="shared" si="14"/>
        <v>52220</v>
      </c>
      <c r="E230" s="71">
        <v>5015</v>
      </c>
      <c r="F230" s="71">
        <v>8414</v>
      </c>
      <c r="G230" s="71">
        <v>13208</v>
      </c>
      <c r="H230" s="71">
        <v>13723</v>
      </c>
      <c r="I230" s="71">
        <v>11860</v>
      </c>
      <c r="J230" s="2"/>
      <c r="K230" s="121"/>
      <c r="L230" s="31" t="s">
        <v>151</v>
      </c>
      <c r="M230" s="32"/>
      <c r="N230" s="2"/>
      <c r="O230" s="2"/>
      <c r="P230" s="2"/>
      <c r="Q230" s="2"/>
      <c r="R230" s="2"/>
    </row>
    <row r="231" spans="2:19" s="74" customFormat="1" ht="15.6" customHeight="1" x14ac:dyDescent="0.3">
      <c r="B231" s="34" t="s">
        <v>5</v>
      </c>
      <c r="C231" s="34"/>
      <c r="D231" s="35">
        <f t="shared" si="14"/>
        <v>6994577</v>
      </c>
      <c r="E231" s="35">
        <f>SUM(E205:E230)</f>
        <v>1145193</v>
      </c>
      <c r="F231" s="35">
        <f>SUM(F205:F230)</f>
        <v>1141895</v>
      </c>
      <c r="G231" s="35">
        <f>SUM(G205:G230)</f>
        <v>1498901</v>
      </c>
      <c r="H231" s="35">
        <f>SUM(H205:H230)</f>
        <v>1748917</v>
      </c>
      <c r="I231" s="35">
        <f>SUM(I205:I230)</f>
        <v>1459671</v>
      </c>
      <c r="J231" s="2"/>
      <c r="K231" s="122"/>
      <c r="L231" s="31" t="s">
        <v>152</v>
      </c>
      <c r="M231" s="32"/>
      <c r="N231" s="2"/>
      <c r="O231" s="2"/>
      <c r="P231" s="2"/>
      <c r="Q231" s="2"/>
      <c r="R231" s="2"/>
    </row>
    <row r="232" spans="2:19" s="74" customFormat="1" ht="21.75" customHeight="1" thickBot="1" x14ac:dyDescent="0.35">
      <c r="B232" s="72" t="s">
        <v>34</v>
      </c>
      <c r="C232" s="72"/>
      <c r="D232" s="73">
        <v>1</v>
      </c>
      <c r="E232" s="73">
        <f>E231/$D$231</f>
        <v>0.16372584074776789</v>
      </c>
      <c r="F232" s="73">
        <f>F231/$D$231</f>
        <v>0.16325433260653219</v>
      </c>
      <c r="G232" s="73">
        <f>G231/$D$231</f>
        <v>0.21429473147554171</v>
      </c>
      <c r="H232" s="73">
        <f>H231/$D$231</f>
        <v>0.25003899449530687</v>
      </c>
      <c r="I232" s="73">
        <f>I231/$D$231</f>
        <v>0.20868610067485138</v>
      </c>
      <c r="J232" s="2"/>
      <c r="K232" s="123"/>
      <c r="L232" s="31" t="s">
        <v>153</v>
      </c>
      <c r="M232" s="32"/>
      <c r="N232" s="2"/>
      <c r="O232" s="2"/>
      <c r="P232" s="2"/>
      <c r="Q232" s="2"/>
      <c r="R232" s="2"/>
    </row>
    <row r="233" spans="2:19" s="74" customFormat="1" ht="12.6" customHeight="1" x14ac:dyDescent="0.3">
      <c r="B233" s="57" t="s">
        <v>100</v>
      </c>
      <c r="C233" s="13"/>
      <c r="D233" s="13"/>
      <c r="E233" s="13"/>
      <c r="F233" s="13"/>
      <c r="G233" s="13"/>
      <c r="H233" s="13"/>
      <c r="I233" s="13"/>
      <c r="J233" s="2"/>
      <c r="K233" s="2"/>
      <c r="L233" s="2"/>
      <c r="M233" s="2"/>
      <c r="N233" s="2"/>
      <c r="O233" s="2"/>
      <c r="P233" s="2"/>
      <c r="Q233" s="2"/>
      <c r="R233" s="2"/>
    </row>
    <row r="234" spans="2:19" s="74" customFormat="1" ht="18.75" customHeight="1" x14ac:dyDescent="0.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2:19" s="74" customFormat="1" ht="18.75" customHeight="1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2:19" s="74" customFormat="1" ht="18.75" customHeight="1" x14ac:dyDescent="0.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2:19" s="74" customFormat="1" ht="18.75" customHeight="1" x14ac:dyDescent="0.3">
      <c r="B237" s="15" t="s">
        <v>154</v>
      </c>
      <c r="C237" s="16"/>
      <c r="D237" s="16"/>
      <c r="E237" s="16"/>
      <c r="F237" s="50" t="s">
        <v>5</v>
      </c>
      <c r="G237" s="51" t="s">
        <v>34</v>
      </c>
      <c r="H237" s="95" t="s">
        <v>102</v>
      </c>
      <c r="I237" s="95" t="s">
        <v>103</v>
      </c>
      <c r="J237" s="2"/>
      <c r="K237" s="2"/>
      <c r="L237" s="16" t="s">
        <v>155</v>
      </c>
      <c r="M237" s="16"/>
      <c r="N237" s="14"/>
      <c r="O237" s="50" t="s">
        <v>5</v>
      </c>
      <c r="P237" s="51" t="s">
        <v>34</v>
      </c>
      <c r="Q237" s="124" t="s">
        <v>156</v>
      </c>
      <c r="R237" s="125"/>
    </row>
    <row r="238" spans="2:19" s="74" customFormat="1" ht="24.75" customHeight="1" x14ac:dyDescent="0.25">
      <c r="B238" s="15"/>
      <c r="C238" s="16"/>
      <c r="D238" s="16"/>
      <c r="E238" s="16"/>
      <c r="F238" s="50"/>
      <c r="G238" s="51"/>
      <c r="H238" s="25"/>
      <c r="I238" s="25"/>
      <c r="K238" s="126"/>
      <c r="L238" s="16"/>
      <c r="M238" s="16"/>
      <c r="N238" s="14"/>
      <c r="O238" s="50"/>
      <c r="P238" s="51"/>
      <c r="Q238" s="76" t="s">
        <v>102</v>
      </c>
      <c r="R238" s="76" t="s">
        <v>103</v>
      </c>
    </row>
    <row r="239" spans="2:19" ht="25.5" customHeight="1" x14ac:dyDescent="0.3">
      <c r="B239" s="96" t="s">
        <v>157</v>
      </c>
      <c r="C239" s="96"/>
      <c r="D239" s="97"/>
      <c r="E239" s="97"/>
      <c r="F239" s="98">
        <f t="shared" ref="F239:F293" si="15">H239+I239</f>
        <v>331</v>
      </c>
      <c r="G239" s="127">
        <f t="shared" ref="G239:G294" si="16">F239/$F$200</f>
        <v>2.2676342819717593E-4</v>
      </c>
      <c r="H239" s="100">
        <v>183</v>
      </c>
      <c r="I239" s="100">
        <v>148</v>
      </c>
      <c r="K239" s="126"/>
      <c r="L239" s="46" t="s">
        <v>158</v>
      </c>
      <c r="M239" s="46"/>
      <c r="N239" s="46"/>
      <c r="O239" s="79">
        <f>SUM(Q239:R239)</f>
        <v>280621</v>
      </c>
      <c r="P239" s="47">
        <f>O239/$O$243</f>
        <v>0.19224948635685712</v>
      </c>
      <c r="Q239" s="26">
        <v>87217</v>
      </c>
      <c r="R239" s="26">
        <v>193404</v>
      </c>
    </row>
    <row r="240" spans="2:19" ht="25.5" customHeight="1" x14ac:dyDescent="0.3">
      <c r="B240" s="96" t="s">
        <v>159</v>
      </c>
      <c r="C240" s="96"/>
      <c r="D240" s="97"/>
      <c r="E240" s="97"/>
      <c r="F240" s="98">
        <f t="shared" si="15"/>
        <v>676</v>
      </c>
      <c r="G240" s="127">
        <f t="shared" si="16"/>
        <v>4.6311805879544089E-4</v>
      </c>
      <c r="H240" s="100">
        <v>356</v>
      </c>
      <c r="I240" s="100">
        <v>320</v>
      </c>
      <c r="K240" s="126"/>
      <c r="L240" s="53" t="s">
        <v>160</v>
      </c>
      <c r="M240" s="53"/>
      <c r="N240" s="53"/>
      <c r="O240" s="79">
        <f>SUM(Q240:R240)</f>
        <v>6683</v>
      </c>
      <c r="P240" s="47">
        <f>O240/$O$243</f>
        <v>4.578428974748419E-3</v>
      </c>
      <c r="Q240" s="26">
        <v>4729</v>
      </c>
      <c r="R240" s="26">
        <v>1954</v>
      </c>
    </row>
    <row r="241" spans="2:18" ht="25.5" customHeight="1" x14ac:dyDescent="0.3">
      <c r="B241" s="96" t="s">
        <v>161</v>
      </c>
      <c r="C241" s="96"/>
      <c r="D241" s="97"/>
      <c r="E241" s="97"/>
      <c r="F241" s="98">
        <f t="shared" si="15"/>
        <v>51</v>
      </c>
      <c r="G241" s="127">
        <f t="shared" si="16"/>
        <v>3.4939380175395687E-5</v>
      </c>
      <c r="H241" s="100">
        <v>38</v>
      </c>
      <c r="I241" s="100">
        <v>13</v>
      </c>
      <c r="K241" s="126"/>
      <c r="L241" s="128" t="s">
        <v>162</v>
      </c>
      <c r="M241" s="128"/>
      <c r="N241" s="128"/>
      <c r="O241" s="79">
        <f>SUM(Q241:R241)</f>
        <v>8308</v>
      </c>
      <c r="P241" s="47">
        <f>O241/$O$243</f>
        <v>5.6916935391605368E-3</v>
      </c>
      <c r="Q241" s="26">
        <v>3943</v>
      </c>
      <c r="R241" s="26">
        <v>4365</v>
      </c>
    </row>
    <row r="242" spans="2:18" ht="25.5" customHeight="1" thickBot="1" x14ac:dyDescent="0.35">
      <c r="B242" s="96" t="s">
        <v>163</v>
      </c>
      <c r="C242" s="96"/>
      <c r="D242" s="97"/>
      <c r="E242" s="97"/>
      <c r="F242" s="98">
        <f t="shared" si="15"/>
        <v>181787</v>
      </c>
      <c r="G242" s="127">
        <f t="shared" si="16"/>
        <v>0.12453970792048345</v>
      </c>
      <c r="H242" s="100">
        <v>72</v>
      </c>
      <c r="I242" s="100">
        <v>181715</v>
      </c>
      <c r="K242" s="126"/>
      <c r="L242" s="129" t="s">
        <v>164</v>
      </c>
      <c r="M242" s="130"/>
      <c r="N242" s="131"/>
      <c r="O242" s="79">
        <f>SUM(Q242:R242)</f>
        <v>1164059</v>
      </c>
      <c r="P242" s="47">
        <f>O242/$O$243</f>
        <v>0.79748039112923397</v>
      </c>
      <c r="Q242" s="26">
        <v>798183</v>
      </c>
      <c r="R242" s="26">
        <v>365876</v>
      </c>
    </row>
    <row r="243" spans="2:18" ht="25.5" customHeight="1" x14ac:dyDescent="0.3">
      <c r="B243" s="96" t="s">
        <v>165</v>
      </c>
      <c r="C243" s="96"/>
      <c r="D243" s="97"/>
      <c r="E243" s="97"/>
      <c r="F243" s="98">
        <f t="shared" si="15"/>
        <v>0</v>
      </c>
      <c r="G243" s="127">
        <f t="shared" si="16"/>
        <v>0</v>
      </c>
      <c r="H243" s="100">
        <v>0</v>
      </c>
      <c r="I243" s="100">
        <v>0</v>
      </c>
      <c r="K243" s="126"/>
      <c r="L243" s="132" t="s">
        <v>5</v>
      </c>
      <c r="M243" s="132"/>
      <c r="N243" s="132"/>
      <c r="O243" s="35">
        <f>SUM(O239:O242)</f>
        <v>1459671</v>
      </c>
      <c r="P243" s="54">
        <f>SUM(P239:P242)</f>
        <v>1</v>
      </c>
      <c r="Q243" s="35">
        <f>SUM(Q239:Q242)</f>
        <v>894072</v>
      </c>
      <c r="R243" s="35">
        <f>SUM(R239:R242)</f>
        <v>565599</v>
      </c>
    </row>
    <row r="244" spans="2:18" ht="25.5" customHeight="1" x14ac:dyDescent="0.3">
      <c r="B244" s="96" t="s">
        <v>166</v>
      </c>
      <c r="C244" s="96"/>
      <c r="D244" s="97"/>
      <c r="E244" s="97"/>
      <c r="F244" s="98">
        <f t="shared" si="15"/>
        <v>209</v>
      </c>
      <c r="G244" s="127">
        <f t="shared" si="16"/>
        <v>1.4318295013054312E-4</v>
      </c>
      <c r="H244" s="100">
        <v>95</v>
      </c>
      <c r="I244" s="100">
        <v>114</v>
      </c>
      <c r="K244" s="126"/>
      <c r="M244" s="133"/>
    </row>
    <row r="245" spans="2:18" ht="25.5" customHeight="1" x14ac:dyDescent="0.3">
      <c r="B245" s="96" t="s">
        <v>167</v>
      </c>
      <c r="C245" s="96"/>
      <c r="D245" s="97"/>
      <c r="E245" s="97"/>
      <c r="F245" s="98">
        <f t="shared" si="15"/>
        <v>1000420</v>
      </c>
      <c r="G245" s="127">
        <f t="shared" si="16"/>
        <v>0.685373621864105</v>
      </c>
      <c r="H245" s="100">
        <v>706675</v>
      </c>
      <c r="I245" s="100">
        <v>293745</v>
      </c>
      <c r="K245" s="126"/>
    </row>
    <row r="246" spans="2:18" ht="25.5" customHeight="1" x14ac:dyDescent="0.3">
      <c r="B246" s="96" t="s">
        <v>168</v>
      </c>
      <c r="C246" s="96"/>
      <c r="D246" s="97"/>
      <c r="E246" s="97"/>
      <c r="F246" s="98">
        <f t="shared" si="15"/>
        <v>2651</v>
      </c>
      <c r="G246" s="127">
        <f t="shared" si="16"/>
        <v>1.8161626832347837E-3</v>
      </c>
      <c r="H246" s="100">
        <v>1400</v>
      </c>
      <c r="I246" s="100">
        <v>1251</v>
      </c>
      <c r="K246" s="126"/>
    </row>
    <row r="247" spans="2:18" ht="25.5" customHeight="1" x14ac:dyDescent="0.3">
      <c r="B247" s="96" t="s">
        <v>169</v>
      </c>
      <c r="C247" s="96"/>
      <c r="D247" s="97"/>
      <c r="E247" s="97"/>
      <c r="F247" s="98">
        <f t="shared" si="15"/>
        <v>5970</v>
      </c>
      <c r="G247" s="127">
        <f t="shared" si="16"/>
        <v>4.0899627381786718E-3</v>
      </c>
      <c r="H247" s="100">
        <v>2849</v>
      </c>
      <c r="I247" s="100">
        <v>3121</v>
      </c>
      <c r="K247" s="126"/>
    </row>
    <row r="248" spans="2:18" ht="25.5" customHeight="1" x14ac:dyDescent="0.3">
      <c r="B248" s="96" t="s">
        <v>170</v>
      </c>
      <c r="C248" s="96"/>
      <c r="D248" s="97"/>
      <c r="E248" s="97"/>
      <c r="F248" s="98">
        <f t="shared" si="15"/>
        <v>0</v>
      </c>
      <c r="G248" s="127">
        <f t="shared" si="16"/>
        <v>0</v>
      </c>
      <c r="H248" s="100">
        <v>0</v>
      </c>
      <c r="I248" s="100">
        <v>0</v>
      </c>
      <c r="K248" s="126"/>
    </row>
    <row r="249" spans="2:18" ht="25.5" customHeight="1" x14ac:dyDescent="0.3">
      <c r="B249" s="96" t="s">
        <v>171</v>
      </c>
      <c r="C249" s="96"/>
      <c r="D249" s="97"/>
      <c r="E249" s="97"/>
      <c r="F249" s="98">
        <f t="shared" si="15"/>
        <v>3067</v>
      </c>
      <c r="G249" s="127">
        <f t="shared" si="16"/>
        <v>2.1011584117242858E-3</v>
      </c>
      <c r="H249" s="100">
        <v>1669</v>
      </c>
      <c r="I249" s="100">
        <v>1398</v>
      </c>
      <c r="K249" s="126"/>
    </row>
    <row r="250" spans="2:18" ht="25.5" customHeight="1" x14ac:dyDescent="0.3">
      <c r="B250" s="96" t="s">
        <v>172</v>
      </c>
      <c r="C250" s="96"/>
      <c r="D250" s="97"/>
      <c r="E250" s="97"/>
      <c r="F250" s="98">
        <f t="shared" si="15"/>
        <v>0</v>
      </c>
      <c r="G250" s="127">
        <f t="shared" si="16"/>
        <v>0</v>
      </c>
      <c r="H250" s="100">
        <v>0</v>
      </c>
      <c r="I250" s="100">
        <v>0</v>
      </c>
      <c r="K250" s="126"/>
    </row>
    <row r="251" spans="2:18" ht="25.5" customHeight="1" x14ac:dyDescent="0.3">
      <c r="B251" s="96" t="s">
        <v>173</v>
      </c>
      <c r="C251" s="96"/>
      <c r="D251" s="97"/>
      <c r="E251" s="97"/>
      <c r="F251" s="98">
        <f t="shared" si="15"/>
        <v>0</v>
      </c>
      <c r="G251" s="127">
        <f t="shared" si="16"/>
        <v>0</v>
      </c>
      <c r="H251" s="100">
        <v>0</v>
      </c>
      <c r="I251" s="100">
        <v>0</v>
      </c>
      <c r="K251" s="126"/>
    </row>
    <row r="252" spans="2:18" ht="25.5" customHeight="1" x14ac:dyDescent="0.3">
      <c r="B252" s="96" t="s">
        <v>174</v>
      </c>
      <c r="C252" s="96"/>
      <c r="D252" s="97"/>
      <c r="E252" s="97"/>
      <c r="F252" s="98">
        <f t="shared" si="15"/>
        <v>0</v>
      </c>
      <c r="G252" s="127">
        <f t="shared" si="16"/>
        <v>0</v>
      </c>
      <c r="H252" s="100">
        <v>0</v>
      </c>
      <c r="I252" s="100">
        <v>0</v>
      </c>
      <c r="K252" s="126"/>
      <c r="L252" s="16" t="s">
        <v>175</v>
      </c>
      <c r="M252" s="14"/>
      <c r="N252" s="50" t="s">
        <v>5</v>
      </c>
      <c r="O252" s="51" t="s">
        <v>34</v>
      </c>
      <c r="P252" s="124" t="s">
        <v>156</v>
      </c>
      <c r="Q252" s="125"/>
    </row>
    <row r="253" spans="2:18" ht="25.5" customHeight="1" x14ac:dyDescent="0.3">
      <c r="B253" s="96" t="s">
        <v>176</v>
      </c>
      <c r="C253" s="96"/>
      <c r="D253" s="97"/>
      <c r="E253" s="97"/>
      <c r="F253" s="98">
        <f t="shared" si="15"/>
        <v>4993</v>
      </c>
      <c r="G253" s="127">
        <f t="shared" si="16"/>
        <v>3.420633827759817E-3</v>
      </c>
      <c r="H253" s="100">
        <v>1897</v>
      </c>
      <c r="I253" s="100">
        <v>3096</v>
      </c>
      <c r="K253" s="126"/>
      <c r="L253" s="16"/>
      <c r="M253" s="14"/>
      <c r="N253" s="50"/>
      <c r="O253" s="51"/>
      <c r="P253" s="76" t="s">
        <v>102</v>
      </c>
      <c r="Q253" s="76" t="s">
        <v>103</v>
      </c>
    </row>
    <row r="254" spans="2:18" ht="25.5" customHeight="1" x14ac:dyDescent="0.3">
      <c r="B254" s="96" t="s">
        <v>177</v>
      </c>
      <c r="C254" s="96"/>
      <c r="D254" s="97"/>
      <c r="E254" s="97"/>
      <c r="F254" s="98">
        <f t="shared" si="15"/>
        <v>31810</v>
      </c>
      <c r="G254" s="127">
        <f t="shared" si="16"/>
        <v>2.1792582027045822E-2</v>
      </c>
      <c r="H254" s="100">
        <v>18097</v>
      </c>
      <c r="I254" s="100">
        <v>13713</v>
      </c>
      <c r="K254" s="126"/>
      <c r="L254" s="17" t="s">
        <v>178</v>
      </c>
      <c r="M254" s="17"/>
      <c r="N254" s="79">
        <f>SUM(P254:Q254)</f>
        <v>1264850</v>
      </c>
      <c r="O254" s="47">
        <f>N254/$N$256</f>
        <v>0.86653088264410272</v>
      </c>
      <c r="P254" s="26">
        <v>762587</v>
      </c>
      <c r="Q254" s="26">
        <v>502263</v>
      </c>
    </row>
    <row r="255" spans="2:18" ht="25.5" customHeight="1" thickBot="1" x14ac:dyDescent="0.35">
      <c r="B255" s="96" t="s">
        <v>179</v>
      </c>
      <c r="C255" s="96"/>
      <c r="D255" s="97"/>
      <c r="E255" s="97"/>
      <c r="F255" s="98">
        <f t="shared" si="15"/>
        <v>51592</v>
      </c>
      <c r="G255" s="127">
        <f t="shared" si="16"/>
        <v>3.5344951019784597E-2</v>
      </c>
      <c r="H255" s="100">
        <v>28864</v>
      </c>
      <c r="I255" s="100">
        <v>22728</v>
      </c>
      <c r="K255" s="126"/>
      <c r="L255" s="134" t="s">
        <v>180</v>
      </c>
      <c r="M255" s="134"/>
      <c r="N255" s="79">
        <f>SUM(P255:Q255)</f>
        <v>194821</v>
      </c>
      <c r="O255" s="47">
        <f>N255/$N$256</f>
        <v>0.13346911735589731</v>
      </c>
      <c r="P255" s="26">
        <v>131485</v>
      </c>
      <c r="Q255" s="26">
        <v>63336</v>
      </c>
    </row>
    <row r="256" spans="2:18" ht="25.5" customHeight="1" x14ac:dyDescent="0.3">
      <c r="B256" s="96" t="s">
        <v>181</v>
      </c>
      <c r="C256" s="96"/>
      <c r="D256" s="97"/>
      <c r="E256" s="97"/>
      <c r="F256" s="98">
        <f t="shared" si="15"/>
        <v>445</v>
      </c>
      <c r="G256" s="127">
        <f t="shared" si="16"/>
        <v>3.0486321917747218E-4</v>
      </c>
      <c r="H256" s="100">
        <v>226</v>
      </c>
      <c r="I256" s="100">
        <v>219</v>
      </c>
      <c r="K256" s="126"/>
      <c r="L256" s="135" t="s">
        <v>5</v>
      </c>
      <c r="M256" s="135"/>
      <c r="N256" s="35">
        <f>SUM(N254:N255)</f>
        <v>1459671</v>
      </c>
      <c r="O256" s="54">
        <f>SUM(O254:O255)</f>
        <v>1</v>
      </c>
      <c r="P256" s="35">
        <f>SUM(P254:P255)</f>
        <v>894072</v>
      </c>
      <c r="Q256" s="35">
        <f>SUM(Q254:Q255)</f>
        <v>565599</v>
      </c>
    </row>
    <row r="257" spans="2:18" ht="25.5" customHeight="1" x14ac:dyDescent="0.3">
      <c r="B257" s="96" t="s">
        <v>182</v>
      </c>
      <c r="C257" s="96"/>
      <c r="D257" s="97"/>
      <c r="E257" s="97"/>
      <c r="F257" s="98">
        <f t="shared" si="15"/>
        <v>0</v>
      </c>
      <c r="G257" s="127">
        <f t="shared" si="16"/>
        <v>0</v>
      </c>
      <c r="H257" s="100">
        <v>0</v>
      </c>
      <c r="I257" s="100">
        <v>0</v>
      </c>
      <c r="K257" s="126"/>
    </row>
    <row r="258" spans="2:18" ht="25.5" customHeight="1" x14ac:dyDescent="0.3">
      <c r="B258" s="96" t="s">
        <v>183</v>
      </c>
      <c r="C258" s="96"/>
      <c r="D258" s="97"/>
      <c r="E258" s="97"/>
      <c r="F258" s="98">
        <f t="shared" si="15"/>
        <v>0</v>
      </c>
      <c r="G258" s="127">
        <f t="shared" si="16"/>
        <v>0</v>
      </c>
      <c r="H258" s="100">
        <v>0</v>
      </c>
      <c r="I258" s="100">
        <v>0</v>
      </c>
      <c r="K258" s="126"/>
      <c r="N258" s="40"/>
      <c r="O258" s="40"/>
      <c r="P258" s="40"/>
      <c r="Q258" s="40"/>
      <c r="R258" s="40"/>
    </row>
    <row r="259" spans="2:18" ht="25.5" customHeight="1" x14ac:dyDescent="0.3">
      <c r="B259" s="96" t="s">
        <v>184</v>
      </c>
      <c r="C259" s="96"/>
      <c r="D259" s="97"/>
      <c r="E259" s="97"/>
      <c r="F259" s="98">
        <f t="shared" si="15"/>
        <v>0</v>
      </c>
      <c r="G259" s="127">
        <f t="shared" si="16"/>
        <v>0</v>
      </c>
      <c r="H259" s="100">
        <v>0</v>
      </c>
      <c r="I259" s="100">
        <v>0</v>
      </c>
      <c r="K259" s="126"/>
    </row>
    <row r="260" spans="2:18" ht="25.5" customHeight="1" x14ac:dyDescent="0.3">
      <c r="B260" s="96" t="s">
        <v>185</v>
      </c>
      <c r="C260" s="96"/>
      <c r="D260" s="97"/>
      <c r="E260" s="97"/>
      <c r="F260" s="98">
        <f t="shared" si="15"/>
        <v>0</v>
      </c>
      <c r="G260" s="127">
        <f t="shared" si="16"/>
        <v>0</v>
      </c>
      <c r="H260" s="100">
        <v>0</v>
      </c>
      <c r="I260" s="100">
        <v>0</v>
      </c>
      <c r="K260" s="126"/>
    </row>
    <row r="261" spans="2:18" ht="25.5" customHeight="1" x14ac:dyDescent="0.3">
      <c r="B261" s="96" t="s">
        <v>186</v>
      </c>
      <c r="C261" s="96"/>
      <c r="D261" s="97"/>
      <c r="E261" s="97"/>
      <c r="F261" s="98">
        <f t="shared" si="15"/>
        <v>0</v>
      </c>
      <c r="G261" s="127">
        <f t="shared" si="16"/>
        <v>0</v>
      </c>
      <c r="H261" s="100">
        <v>0</v>
      </c>
      <c r="I261" s="100">
        <v>0</v>
      </c>
      <c r="K261" s="126"/>
    </row>
    <row r="262" spans="2:18" ht="25.5" customHeight="1" x14ac:dyDescent="0.3">
      <c r="B262" s="96" t="s">
        <v>187</v>
      </c>
      <c r="C262" s="96"/>
      <c r="D262" s="97"/>
      <c r="E262" s="97"/>
      <c r="F262" s="98">
        <f t="shared" si="15"/>
        <v>0</v>
      </c>
      <c r="G262" s="127">
        <f t="shared" si="16"/>
        <v>0</v>
      </c>
      <c r="H262" s="100">
        <v>0</v>
      </c>
      <c r="I262" s="100">
        <v>0</v>
      </c>
      <c r="K262" s="126"/>
      <c r="R262"/>
    </row>
    <row r="263" spans="2:18" ht="25.5" customHeight="1" x14ac:dyDescent="0.3">
      <c r="B263" s="96" t="s">
        <v>188</v>
      </c>
      <c r="C263" s="96"/>
      <c r="D263" s="97"/>
      <c r="E263" s="97"/>
      <c r="F263" s="98">
        <f t="shared" si="15"/>
        <v>0</v>
      </c>
      <c r="G263" s="127">
        <f t="shared" si="16"/>
        <v>0</v>
      </c>
      <c r="H263" s="100">
        <v>0</v>
      </c>
      <c r="I263" s="100">
        <v>0</v>
      </c>
      <c r="K263" s="126"/>
      <c r="R263"/>
    </row>
    <row r="264" spans="2:18" ht="25.5" customHeight="1" x14ac:dyDescent="0.3">
      <c r="B264" s="96" t="s">
        <v>189</v>
      </c>
      <c r="C264" s="96"/>
      <c r="D264" s="97"/>
      <c r="E264" s="97"/>
      <c r="F264" s="98">
        <f t="shared" si="15"/>
        <v>0</v>
      </c>
      <c r="G264" s="127">
        <f t="shared" si="16"/>
        <v>0</v>
      </c>
      <c r="H264" s="100">
        <v>0</v>
      </c>
      <c r="I264" s="100">
        <v>0</v>
      </c>
      <c r="K264" s="126"/>
      <c r="R264"/>
    </row>
    <row r="265" spans="2:18" ht="25.5" customHeight="1" x14ac:dyDescent="0.3">
      <c r="B265" s="96" t="s">
        <v>190</v>
      </c>
      <c r="C265" s="96"/>
      <c r="D265" s="97"/>
      <c r="E265" s="97"/>
      <c r="F265" s="98">
        <f t="shared" si="15"/>
        <v>48</v>
      </c>
      <c r="G265" s="127">
        <f t="shared" si="16"/>
        <v>3.2884122518019471E-5</v>
      </c>
      <c r="H265" s="100">
        <v>32</v>
      </c>
      <c r="I265" s="100">
        <v>16</v>
      </c>
      <c r="K265" s="126"/>
      <c r="R265"/>
    </row>
    <row r="266" spans="2:18" ht="25.5" customHeight="1" x14ac:dyDescent="0.3">
      <c r="B266" s="96" t="s">
        <v>191</v>
      </c>
      <c r="C266" s="96"/>
      <c r="D266" s="97"/>
      <c r="E266" s="97"/>
      <c r="F266" s="98">
        <f t="shared" si="15"/>
        <v>0</v>
      </c>
      <c r="G266" s="127">
        <f t="shared" si="16"/>
        <v>0</v>
      </c>
      <c r="H266" s="100">
        <v>0</v>
      </c>
      <c r="I266" s="100">
        <v>0</v>
      </c>
      <c r="K266" s="126"/>
      <c r="R266"/>
    </row>
    <row r="267" spans="2:18" ht="25.5" customHeight="1" x14ac:dyDescent="0.3">
      <c r="B267" s="96" t="s">
        <v>192</v>
      </c>
      <c r="C267" s="96"/>
      <c r="D267" s="97"/>
      <c r="E267" s="97"/>
      <c r="F267" s="98">
        <f t="shared" si="15"/>
        <v>0</v>
      </c>
      <c r="G267" s="127">
        <f t="shared" si="16"/>
        <v>0</v>
      </c>
      <c r="H267" s="100">
        <v>0</v>
      </c>
      <c r="I267" s="100">
        <v>0</v>
      </c>
      <c r="K267" s="126"/>
      <c r="R267"/>
    </row>
    <row r="268" spans="2:18" ht="25.5" customHeight="1" x14ac:dyDescent="0.3">
      <c r="B268" s="96" t="s">
        <v>193</v>
      </c>
      <c r="C268" s="96"/>
      <c r="D268" s="97"/>
      <c r="E268" s="97"/>
      <c r="F268" s="98">
        <f t="shared" si="15"/>
        <v>0</v>
      </c>
      <c r="G268" s="127">
        <f t="shared" si="16"/>
        <v>0</v>
      </c>
      <c r="H268" s="100">
        <v>0</v>
      </c>
      <c r="I268" s="100">
        <v>0</v>
      </c>
      <c r="K268" s="126"/>
      <c r="R268"/>
    </row>
    <row r="269" spans="2:18" ht="25.5" customHeight="1" x14ac:dyDescent="0.3">
      <c r="B269" s="96" t="s">
        <v>194</v>
      </c>
      <c r="C269" s="96"/>
      <c r="D269" s="97"/>
      <c r="E269" s="97"/>
      <c r="F269" s="98">
        <f t="shared" si="15"/>
        <v>47961</v>
      </c>
      <c r="G269" s="127">
        <f t="shared" si="16"/>
        <v>3.2857404168473582E-2</v>
      </c>
      <c r="H269" s="100">
        <v>25625</v>
      </c>
      <c r="I269" s="100">
        <v>22336</v>
      </c>
      <c r="K269" s="126"/>
      <c r="R269"/>
    </row>
    <row r="270" spans="2:18" ht="25.5" customHeight="1" x14ac:dyDescent="0.3">
      <c r="B270" s="96" t="s">
        <v>195</v>
      </c>
      <c r="C270" s="96"/>
      <c r="D270" s="97"/>
      <c r="E270" s="97"/>
      <c r="F270" s="98">
        <f t="shared" si="15"/>
        <v>0</v>
      </c>
      <c r="G270" s="127">
        <f t="shared" si="16"/>
        <v>0</v>
      </c>
      <c r="H270" s="100">
        <v>0</v>
      </c>
      <c r="I270" s="100">
        <v>0</v>
      </c>
      <c r="K270" s="126"/>
      <c r="R270"/>
    </row>
    <row r="271" spans="2:18" ht="25.5" customHeight="1" x14ac:dyDescent="0.3">
      <c r="B271" s="96" t="s">
        <v>196</v>
      </c>
      <c r="C271" s="96"/>
      <c r="D271" s="97"/>
      <c r="E271" s="97"/>
      <c r="F271" s="98">
        <f t="shared" si="15"/>
        <v>0</v>
      </c>
      <c r="G271" s="127">
        <f t="shared" si="16"/>
        <v>0</v>
      </c>
      <c r="H271" s="100">
        <v>0</v>
      </c>
      <c r="I271" s="100">
        <v>0</v>
      </c>
      <c r="K271" s="126"/>
      <c r="R271"/>
    </row>
    <row r="272" spans="2:18" ht="25.5" customHeight="1" x14ac:dyDescent="0.3">
      <c r="B272" s="96" t="s">
        <v>197</v>
      </c>
      <c r="C272" s="96"/>
      <c r="D272" s="97"/>
      <c r="E272" s="97"/>
      <c r="F272" s="98">
        <f t="shared" si="15"/>
        <v>0</v>
      </c>
      <c r="G272" s="127">
        <f t="shared" si="16"/>
        <v>0</v>
      </c>
      <c r="H272" s="100">
        <v>0</v>
      </c>
      <c r="I272" s="100">
        <v>0</v>
      </c>
      <c r="K272" s="126"/>
      <c r="R272"/>
    </row>
    <row r="273" spans="2:19" ht="25.5" customHeight="1" x14ac:dyDescent="0.3">
      <c r="B273" s="96" t="s">
        <v>198</v>
      </c>
      <c r="C273" s="96"/>
      <c r="D273" s="97"/>
      <c r="E273" s="97"/>
      <c r="F273" s="98">
        <f t="shared" si="15"/>
        <v>0</v>
      </c>
      <c r="G273" s="127">
        <f t="shared" si="16"/>
        <v>0</v>
      </c>
      <c r="H273" s="100">
        <v>0</v>
      </c>
      <c r="I273" s="100">
        <v>0</v>
      </c>
      <c r="K273" s="126"/>
      <c r="L273"/>
      <c r="M273"/>
      <c r="N273"/>
      <c r="O273"/>
      <c r="P273"/>
      <c r="Q273"/>
      <c r="R273"/>
    </row>
    <row r="274" spans="2:19" ht="25.5" customHeight="1" x14ac:dyDescent="0.3">
      <c r="B274" s="96" t="s">
        <v>199</v>
      </c>
      <c r="C274" s="96"/>
      <c r="D274" s="97"/>
      <c r="E274" s="97"/>
      <c r="F274" s="98">
        <f t="shared" si="15"/>
        <v>0</v>
      </c>
      <c r="G274" s="127">
        <f t="shared" si="16"/>
        <v>0</v>
      </c>
      <c r="H274" s="100">
        <v>0</v>
      </c>
      <c r="I274" s="100">
        <v>0</v>
      </c>
      <c r="K274" s="126"/>
      <c r="L274" s="16" t="s">
        <v>4</v>
      </c>
      <c r="M274" s="14"/>
      <c r="N274" s="41">
        <v>2023</v>
      </c>
      <c r="O274" s="41">
        <v>2024</v>
      </c>
      <c r="P274" s="136" t="s">
        <v>72</v>
      </c>
      <c r="Q274"/>
      <c r="R274"/>
    </row>
    <row r="275" spans="2:19" ht="25.5" customHeight="1" x14ac:dyDescent="0.3">
      <c r="B275" s="96" t="s">
        <v>200</v>
      </c>
      <c r="C275" s="96"/>
      <c r="D275" s="97"/>
      <c r="E275" s="97"/>
      <c r="F275" s="98">
        <f t="shared" si="15"/>
        <v>223</v>
      </c>
      <c r="G275" s="127">
        <f t="shared" si="16"/>
        <v>1.5277415253163213E-4</v>
      </c>
      <c r="H275" s="100">
        <v>115</v>
      </c>
      <c r="I275" s="100">
        <v>108</v>
      </c>
      <c r="K275" s="126"/>
      <c r="L275" s="53" t="s">
        <v>6</v>
      </c>
      <c r="M275" s="53"/>
      <c r="N275" s="55">
        <v>28384</v>
      </c>
      <c r="O275" s="55">
        <v>46243</v>
      </c>
      <c r="P275" s="56">
        <f t="shared" ref="P275:P284" si="17">O275/N275-1</f>
        <v>0.62919250281848926</v>
      </c>
    </row>
    <row r="276" spans="2:19" ht="25.5" customHeight="1" x14ac:dyDescent="0.3">
      <c r="B276" s="96" t="s">
        <v>201</v>
      </c>
      <c r="C276" s="96"/>
      <c r="D276" s="97"/>
      <c r="E276" s="97"/>
      <c r="F276" s="98">
        <f t="shared" si="15"/>
        <v>891</v>
      </c>
      <c r="G276" s="127">
        <f t="shared" si="16"/>
        <v>6.1041152424073648E-4</v>
      </c>
      <c r="H276" s="100">
        <v>459</v>
      </c>
      <c r="I276" s="100">
        <v>432</v>
      </c>
      <c r="K276" s="126"/>
      <c r="L276" s="53" t="s">
        <v>7</v>
      </c>
      <c r="M276" s="53"/>
      <c r="N276" s="55">
        <v>80565</v>
      </c>
      <c r="O276" s="55">
        <v>87827</v>
      </c>
      <c r="P276" s="56">
        <f t="shared" si="17"/>
        <v>9.0138397567181672E-2</v>
      </c>
    </row>
    <row r="277" spans="2:19" ht="25.5" customHeight="1" x14ac:dyDescent="0.3">
      <c r="B277" s="96" t="s">
        <v>202</v>
      </c>
      <c r="C277" s="96"/>
      <c r="D277" s="97"/>
      <c r="E277" s="97"/>
      <c r="F277" s="98">
        <f t="shared" si="15"/>
        <v>305</v>
      </c>
      <c r="G277" s="127">
        <f t="shared" si="16"/>
        <v>2.0895119516658206E-4</v>
      </c>
      <c r="H277" s="100">
        <v>151</v>
      </c>
      <c r="I277" s="100">
        <v>154</v>
      </c>
      <c r="K277"/>
      <c r="L277" s="53" t="s">
        <v>8</v>
      </c>
      <c r="M277" s="53"/>
      <c r="N277" s="55">
        <v>177911</v>
      </c>
      <c r="O277" s="55">
        <v>189489</v>
      </c>
      <c r="P277" s="56">
        <f t="shared" si="17"/>
        <v>6.5077482561505473E-2</v>
      </c>
      <c r="Q277"/>
      <c r="R277"/>
    </row>
    <row r="278" spans="2:19" ht="25.5" customHeight="1" x14ac:dyDescent="0.3">
      <c r="B278" s="96" t="s">
        <v>203</v>
      </c>
      <c r="C278" s="96"/>
      <c r="D278" s="97"/>
      <c r="E278" s="97"/>
      <c r="F278" s="98">
        <f t="shared" si="15"/>
        <v>5117</v>
      </c>
      <c r="G278" s="127">
        <f t="shared" si="16"/>
        <v>3.505584477598034E-3</v>
      </c>
      <c r="H278" s="100">
        <v>2487</v>
      </c>
      <c r="I278" s="100">
        <v>2630</v>
      </c>
      <c r="K278"/>
      <c r="L278" s="53" t="s">
        <v>9</v>
      </c>
      <c r="M278" s="53"/>
      <c r="N278" s="55">
        <v>123746</v>
      </c>
      <c r="O278" s="55">
        <v>181374</v>
      </c>
      <c r="P278" s="56">
        <f t="shared" si="17"/>
        <v>0.4656958608763111</v>
      </c>
      <c r="Q278"/>
      <c r="R278"/>
    </row>
    <row r="279" spans="2:19" ht="25.5" customHeight="1" x14ac:dyDescent="0.3">
      <c r="B279" s="96" t="s">
        <v>204</v>
      </c>
      <c r="C279" s="96"/>
      <c r="D279" s="97"/>
      <c r="E279" s="97"/>
      <c r="F279" s="98">
        <f t="shared" si="15"/>
        <v>4</v>
      </c>
      <c r="G279" s="127">
        <f t="shared" si="16"/>
        <v>2.7403435431682893E-6</v>
      </c>
      <c r="H279" s="100">
        <v>1</v>
      </c>
      <c r="I279" s="100">
        <v>3</v>
      </c>
      <c r="K279"/>
      <c r="L279" s="53" t="s">
        <v>10</v>
      </c>
      <c r="M279" s="53"/>
      <c r="N279" s="55">
        <v>152351</v>
      </c>
      <c r="O279" s="55">
        <v>185877</v>
      </c>
      <c r="P279" s="56">
        <f t="shared" si="17"/>
        <v>0.22005763007791224</v>
      </c>
      <c r="Q279"/>
      <c r="R279"/>
    </row>
    <row r="280" spans="2:19" ht="25.5" customHeight="1" x14ac:dyDescent="0.3">
      <c r="B280" s="96" t="s">
        <v>205</v>
      </c>
      <c r="C280" s="96"/>
      <c r="D280" s="97"/>
      <c r="E280" s="97"/>
      <c r="F280" s="98">
        <f t="shared" si="15"/>
        <v>35</v>
      </c>
      <c r="G280" s="127">
        <f t="shared" si="16"/>
        <v>2.3978006002722533E-5</v>
      </c>
      <c r="H280" s="100">
        <v>16</v>
      </c>
      <c r="I280" s="100">
        <v>19</v>
      </c>
      <c r="K280"/>
      <c r="L280" s="53" t="s">
        <v>11</v>
      </c>
      <c r="M280" s="53"/>
      <c r="N280" s="55">
        <v>156701</v>
      </c>
      <c r="O280" s="55">
        <v>201591</v>
      </c>
      <c r="P280" s="56">
        <f t="shared" si="17"/>
        <v>0.28646913548732944</v>
      </c>
      <c r="Q280"/>
      <c r="R280"/>
    </row>
    <row r="281" spans="2:19" ht="25.5" customHeight="1" x14ac:dyDescent="0.3">
      <c r="B281" s="96" t="s">
        <v>206</v>
      </c>
      <c r="C281" s="96"/>
      <c r="D281" s="97"/>
      <c r="E281" s="97"/>
      <c r="F281" s="98">
        <f t="shared" si="15"/>
        <v>0</v>
      </c>
      <c r="G281" s="127">
        <f t="shared" si="16"/>
        <v>0</v>
      </c>
      <c r="H281" s="100">
        <v>0</v>
      </c>
      <c r="I281" s="100">
        <v>0</v>
      </c>
      <c r="K281"/>
      <c r="L281" s="53" t="s">
        <v>12</v>
      </c>
      <c r="M281" s="53"/>
      <c r="N281" s="55">
        <v>146915</v>
      </c>
      <c r="O281" s="55">
        <v>183962</v>
      </c>
      <c r="P281" s="56">
        <f t="shared" si="17"/>
        <v>0.25216621856175347</v>
      </c>
      <c r="Q281"/>
      <c r="R281"/>
    </row>
    <row r="282" spans="2:19" ht="25.5" customHeight="1" x14ac:dyDescent="0.3">
      <c r="B282" s="96" t="s">
        <v>207</v>
      </c>
      <c r="C282" s="96"/>
      <c r="D282" s="97"/>
      <c r="E282" s="97"/>
      <c r="F282" s="98">
        <f t="shared" si="15"/>
        <v>0</v>
      </c>
      <c r="G282" s="127">
        <f t="shared" si="16"/>
        <v>0</v>
      </c>
      <c r="H282" s="100">
        <v>0</v>
      </c>
      <c r="I282" s="100">
        <v>0</v>
      </c>
      <c r="K282"/>
      <c r="L282" s="53" t="s">
        <v>13</v>
      </c>
      <c r="M282" s="53"/>
      <c r="N282" s="55">
        <v>153509</v>
      </c>
      <c r="O282" s="55">
        <v>183937</v>
      </c>
      <c r="P282" s="56">
        <f t="shared" si="17"/>
        <v>0.1982163912213617</v>
      </c>
      <c r="Q282"/>
      <c r="R282"/>
    </row>
    <row r="283" spans="2:19" ht="25.5" customHeight="1" thickBot="1" x14ac:dyDescent="0.35">
      <c r="B283" s="96" t="s">
        <v>208</v>
      </c>
      <c r="C283" s="96"/>
      <c r="D283" s="97"/>
      <c r="E283" s="97"/>
      <c r="F283" s="98">
        <f t="shared" si="15"/>
        <v>35</v>
      </c>
      <c r="G283" s="127">
        <f t="shared" si="16"/>
        <v>2.3978006002722533E-5</v>
      </c>
      <c r="H283" s="100">
        <v>20</v>
      </c>
      <c r="I283" s="100">
        <v>15</v>
      </c>
      <c r="K283"/>
      <c r="L283" s="53" t="s">
        <v>14</v>
      </c>
      <c r="M283" s="53"/>
      <c r="N283" s="55">
        <v>170522</v>
      </c>
      <c r="O283" s="55">
        <v>199371</v>
      </c>
      <c r="P283" s="56">
        <f t="shared" si="17"/>
        <v>0.16918051629701747</v>
      </c>
      <c r="Q283"/>
      <c r="R283"/>
    </row>
    <row r="284" spans="2:19" ht="25.5" customHeight="1" x14ac:dyDescent="0.3">
      <c r="B284" s="96" t="s">
        <v>209</v>
      </c>
      <c r="C284" s="96"/>
      <c r="D284" s="97"/>
      <c r="E284" s="97"/>
      <c r="F284" s="98">
        <f t="shared" si="15"/>
        <v>67151</v>
      </c>
      <c r="G284" s="127">
        <f t="shared" si="16"/>
        <v>4.600420231682345E-2</v>
      </c>
      <c r="H284" s="100">
        <v>50991</v>
      </c>
      <c r="I284" s="100">
        <v>16160</v>
      </c>
      <c r="K284"/>
      <c r="L284" s="34" t="s">
        <v>5</v>
      </c>
      <c r="M284" s="34"/>
      <c r="N284" s="35">
        <f>SUM(N275:N283)</f>
        <v>1190604</v>
      </c>
      <c r="O284" s="35">
        <f>SUM(O275:O283)</f>
        <v>1459671</v>
      </c>
      <c r="P284" s="54">
        <f t="shared" si="17"/>
        <v>0.2259920174970016</v>
      </c>
      <c r="Q284"/>
      <c r="R284"/>
    </row>
    <row r="285" spans="2:19" ht="25.5" customHeight="1" x14ac:dyDescent="0.3">
      <c r="B285" s="96" t="s">
        <v>210</v>
      </c>
      <c r="C285" s="96"/>
      <c r="D285" s="97"/>
      <c r="E285" s="97"/>
      <c r="F285" s="98">
        <f t="shared" si="15"/>
        <v>2428</v>
      </c>
      <c r="G285" s="127">
        <f t="shared" si="16"/>
        <v>1.6633885307031516E-3</v>
      </c>
      <c r="H285" s="100">
        <v>1456</v>
      </c>
      <c r="I285" s="100">
        <v>972</v>
      </c>
      <c r="K285" s="126"/>
      <c r="L285"/>
      <c r="M285"/>
      <c r="N285"/>
      <c r="O285"/>
      <c r="P285"/>
      <c r="R285" s="137"/>
      <c r="S285" s="137"/>
    </row>
    <row r="286" spans="2:19" ht="25.5" customHeight="1" x14ac:dyDescent="0.3">
      <c r="B286" s="96" t="s">
        <v>211</v>
      </c>
      <c r="C286" s="96"/>
      <c r="D286" s="97"/>
      <c r="E286" s="97"/>
      <c r="F286" s="98">
        <f t="shared" si="15"/>
        <v>38224</v>
      </c>
      <c r="G286" s="127">
        <f t="shared" si="16"/>
        <v>2.6186722898516174E-2</v>
      </c>
      <c r="H286" s="100">
        <v>37795</v>
      </c>
      <c r="I286" s="100">
        <v>429</v>
      </c>
      <c r="K286" s="126"/>
      <c r="L286"/>
      <c r="M286"/>
      <c r="N286"/>
      <c r="O286"/>
      <c r="P286"/>
      <c r="R286" s="137"/>
      <c r="S286" s="137"/>
    </row>
    <row r="287" spans="2:19" ht="25.5" customHeight="1" x14ac:dyDescent="0.3">
      <c r="B287" s="96" t="s">
        <v>212</v>
      </c>
      <c r="C287" s="96"/>
      <c r="D287" s="97"/>
      <c r="E287" s="97"/>
      <c r="F287" s="98">
        <f t="shared" si="15"/>
        <v>260</v>
      </c>
      <c r="G287" s="127">
        <f t="shared" si="16"/>
        <v>1.7812233030593881E-4</v>
      </c>
      <c r="H287" s="100">
        <v>232</v>
      </c>
      <c r="I287" s="100">
        <v>28</v>
      </c>
      <c r="K287" s="126"/>
      <c r="R287" s="137"/>
      <c r="S287" s="137"/>
    </row>
    <row r="288" spans="2:19" ht="25.5" customHeight="1" x14ac:dyDescent="0.3">
      <c r="B288" s="96" t="s">
        <v>213</v>
      </c>
      <c r="C288" s="96"/>
      <c r="D288" s="97"/>
      <c r="E288" s="97"/>
      <c r="F288" s="98">
        <f t="shared" si="15"/>
        <v>0</v>
      </c>
      <c r="G288" s="127">
        <f t="shared" si="16"/>
        <v>0</v>
      </c>
      <c r="H288" s="100">
        <v>0</v>
      </c>
      <c r="I288" s="100">
        <v>0</v>
      </c>
      <c r="K288" s="126"/>
      <c r="L288" s="126"/>
    </row>
    <row r="289" spans="1:19" ht="25.5" customHeight="1" x14ac:dyDescent="0.3">
      <c r="B289" s="96" t="s">
        <v>214</v>
      </c>
      <c r="C289" s="96"/>
      <c r="D289" s="97"/>
      <c r="E289" s="97"/>
      <c r="F289" s="98">
        <f t="shared" si="15"/>
        <v>12003</v>
      </c>
      <c r="G289" s="127">
        <f t="shared" si="16"/>
        <v>8.2230858871622445E-3</v>
      </c>
      <c r="H289" s="100">
        <v>11688</v>
      </c>
      <c r="I289" s="100">
        <v>315</v>
      </c>
      <c r="K289" s="126"/>
      <c r="L289" s="126"/>
    </row>
    <row r="290" spans="1:19" ht="25.5" customHeight="1" x14ac:dyDescent="0.3">
      <c r="B290" s="96" t="s">
        <v>215</v>
      </c>
      <c r="C290" s="96"/>
      <c r="D290" s="97"/>
      <c r="E290" s="97"/>
      <c r="F290" s="98">
        <f t="shared" si="15"/>
        <v>0</v>
      </c>
      <c r="G290" s="127">
        <f t="shared" si="16"/>
        <v>0</v>
      </c>
      <c r="H290" s="100">
        <v>0</v>
      </c>
      <c r="I290" s="100">
        <v>0</v>
      </c>
      <c r="K290" s="126"/>
      <c r="L290" s="126"/>
    </row>
    <row r="291" spans="1:19" ht="25.5" customHeight="1" x14ac:dyDescent="0.3">
      <c r="B291" s="96" t="s">
        <v>216</v>
      </c>
      <c r="C291" s="96"/>
      <c r="D291" s="97"/>
      <c r="E291" s="97"/>
      <c r="F291" s="98">
        <f t="shared" si="15"/>
        <v>0</v>
      </c>
      <c r="G291" s="127">
        <f t="shared" si="16"/>
        <v>0</v>
      </c>
      <c r="H291" s="100">
        <v>0</v>
      </c>
      <c r="I291" s="100">
        <v>0</v>
      </c>
      <c r="K291" s="126"/>
      <c r="L291" s="126"/>
    </row>
    <row r="292" spans="1:19" ht="25.5" customHeight="1" x14ac:dyDescent="0.3">
      <c r="B292" s="96" t="s">
        <v>217</v>
      </c>
      <c r="C292" s="96"/>
      <c r="D292" s="97"/>
      <c r="E292" s="97"/>
      <c r="F292" s="98">
        <f t="shared" si="15"/>
        <v>0</v>
      </c>
      <c r="G292" s="127">
        <f t="shared" si="16"/>
        <v>0</v>
      </c>
      <c r="H292" s="100">
        <v>0</v>
      </c>
      <c r="I292" s="100">
        <v>0</v>
      </c>
      <c r="K292" s="126"/>
      <c r="L292" s="126"/>
      <c r="M292" s="126"/>
      <c r="N292" s="126"/>
      <c r="O292" s="126"/>
      <c r="P292" s="126"/>
      <c r="Q292" s="126"/>
      <c r="R292" s="126"/>
      <c r="S292" s="126"/>
    </row>
    <row r="293" spans="1:19" ht="25.5" customHeight="1" thickBot="1" x14ac:dyDescent="0.35">
      <c r="B293" s="96" t="s">
        <v>145</v>
      </c>
      <c r="C293" s="112"/>
      <c r="D293" s="112"/>
      <c r="E293" s="112"/>
      <c r="F293" s="98">
        <f t="shared" si="15"/>
        <v>984</v>
      </c>
      <c r="G293" s="138">
        <f t="shared" si="16"/>
        <v>6.741245116193992E-4</v>
      </c>
      <c r="H293" s="139">
        <v>583</v>
      </c>
      <c r="I293" s="139">
        <v>401</v>
      </c>
      <c r="K293" s="126"/>
      <c r="L293" s="126"/>
      <c r="M293" s="126"/>
      <c r="N293" s="126"/>
      <c r="O293" s="126"/>
      <c r="P293" s="126"/>
      <c r="Q293" s="126"/>
      <c r="R293" s="126"/>
      <c r="S293" s="126"/>
    </row>
    <row r="294" spans="1:19" ht="19.5" customHeight="1" x14ac:dyDescent="0.3">
      <c r="B294" s="140" t="s">
        <v>5</v>
      </c>
      <c r="C294" s="140"/>
      <c r="D294" s="140"/>
      <c r="E294" s="140"/>
      <c r="F294" s="35">
        <f>SUM(F239:F293)</f>
        <v>1459671</v>
      </c>
      <c r="G294" s="141">
        <f t="shared" si="16"/>
        <v>1</v>
      </c>
      <c r="H294" s="35">
        <f>SUM(H239:H293)</f>
        <v>894072</v>
      </c>
      <c r="I294" s="35">
        <f>SUM(I239:I293)</f>
        <v>565599</v>
      </c>
      <c r="K294" s="126"/>
      <c r="L294" s="126"/>
      <c r="M294" s="126"/>
      <c r="N294" s="126"/>
      <c r="O294" s="126"/>
      <c r="P294" s="126"/>
      <c r="Q294" s="126"/>
      <c r="R294" s="126" t="s">
        <v>218</v>
      </c>
      <c r="S294" s="126"/>
    </row>
    <row r="295" spans="1:19" ht="19.5" customHeight="1" x14ac:dyDescent="0.3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</row>
    <row r="296" spans="1:19" ht="19.5" customHeight="1" x14ac:dyDescent="0.3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</row>
    <row r="297" spans="1:19" ht="19.149999999999999" customHeight="1" x14ac:dyDescent="0.3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</row>
    <row r="298" spans="1:19" ht="19.5" customHeight="1" x14ac:dyDescent="0.3">
      <c r="A298" s="126"/>
      <c r="B298" s="142" t="s">
        <v>4</v>
      </c>
      <c r="C298" s="143" t="s">
        <v>5</v>
      </c>
      <c r="D298" s="144" t="s">
        <v>15</v>
      </c>
      <c r="E298" s="145"/>
      <c r="F298" s="145"/>
      <c r="G298" s="144" t="s">
        <v>16</v>
      </c>
      <c r="H298" s="145"/>
      <c r="I298" s="145"/>
      <c r="J298" s="144" t="s">
        <v>17</v>
      </c>
      <c r="K298" s="145"/>
      <c r="L298" s="146"/>
      <c r="M298" s="144" t="s">
        <v>18</v>
      </c>
      <c r="N298" s="145"/>
      <c r="O298" s="145" t="s">
        <v>19</v>
      </c>
      <c r="P298" s="144" t="s">
        <v>19</v>
      </c>
      <c r="Q298" s="145"/>
      <c r="R298" s="145"/>
    </row>
    <row r="299" spans="1:19" ht="19.5" customHeight="1" x14ac:dyDescent="0.3">
      <c r="A299" s="126"/>
      <c r="B299" s="142"/>
      <c r="C299" s="143"/>
      <c r="D299" s="51" t="s">
        <v>219</v>
      </c>
      <c r="E299" s="124" t="s">
        <v>156</v>
      </c>
      <c r="F299" s="125"/>
      <c r="G299" s="51" t="s">
        <v>219</v>
      </c>
      <c r="H299" s="124" t="s">
        <v>156</v>
      </c>
      <c r="I299" s="125"/>
      <c r="J299" s="51" t="s">
        <v>219</v>
      </c>
      <c r="K299" s="124" t="s">
        <v>156</v>
      </c>
      <c r="L299" s="125"/>
      <c r="M299" s="51" t="s">
        <v>219</v>
      </c>
      <c r="N299" s="124" t="s">
        <v>156</v>
      </c>
      <c r="O299" s="125"/>
      <c r="P299" s="51" t="s">
        <v>219</v>
      </c>
      <c r="Q299" s="124" t="s">
        <v>156</v>
      </c>
      <c r="R299" s="125"/>
    </row>
    <row r="300" spans="1:19" ht="19.5" customHeight="1" x14ac:dyDescent="0.3">
      <c r="A300" s="126"/>
      <c r="B300" s="142"/>
      <c r="C300" s="143"/>
      <c r="D300" s="51"/>
      <c r="E300" s="76" t="s">
        <v>102</v>
      </c>
      <c r="F300" s="76" t="s">
        <v>103</v>
      </c>
      <c r="G300" s="51"/>
      <c r="H300" s="76" t="s">
        <v>102</v>
      </c>
      <c r="I300" s="76" t="s">
        <v>103</v>
      </c>
      <c r="J300" s="51"/>
      <c r="K300" s="76" t="s">
        <v>102</v>
      </c>
      <c r="L300" s="76" t="s">
        <v>103</v>
      </c>
      <c r="M300" s="51"/>
      <c r="N300" s="76" t="s">
        <v>102</v>
      </c>
      <c r="O300" s="76" t="s">
        <v>103</v>
      </c>
      <c r="P300" s="51"/>
      <c r="Q300" s="76" t="s">
        <v>102</v>
      </c>
      <c r="R300" s="76" t="s">
        <v>103</v>
      </c>
    </row>
    <row r="301" spans="1:19" ht="19.5" customHeight="1" x14ac:dyDescent="0.3">
      <c r="A301" s="126"/>
      <c r="B301" s="17" t="s">
        <v>6</v>
      </c>
      <c r="C301" s="79">
        <f t="shared" ref="C301:C309" si="18">D301+G301+J301+M301+P301</f>
        <v>46243</v>
      </c>
      <c r="D301" s="79">
        <v>3060</v>
      </c>
      <c r="E301" s="26">
        <v>1213</v>
      </c>
      <c r="F301" s="26">
        <v>1847</v>
      </c>
      <c r="G301" s="79">
        <v>0</v>
      </c>
      <c r="H301" s="26">
        <v>0</v>
      </c>
      <c r="I301" s="26">
        <v>0</v>
      </c>
      <c r="J301" s="79">
        <v>28544</v>
      </c>
      <c r="K301" s="26">
        <v>19083</v>
      </c>
      <c r="L301" s="26">
        <v>9461</v>
      </c>
      <c r="M301" s="79">
        <v>3041</v>
      </c>
      <c r="N301" s="26">
        <v>1686</v>
      </c>
      <c r="O301" s="26">
        <v>1355</v>
      </c>
      <c r="P301" s="79">
        <v>11598</v>
      </c>
      <c r="Q301" s="26">
        <v>2392</v>
      </c>
      <c r="R301" s="26">
        <v>9206</v>
      </c>
      <c r="S301" s="126"/>
    </row>
    <row r="302" spans="1:19" ht="19.5" customHeight="1" x14ac:dyDescent="0.3">
      <c r="A302" s="126"/>
      <c r="B302" s="17" t="s">
        <v>7</v>
      </c>
      <c r="C302" s="79">
        <f t="shared" si="18"/>
        <v>87827</v>
      </c>
      <c r="D302" s="79">
        <v>3722</v>
      </c>
      <c r="E302" s="26">
        <v>1435</v>
      </c>
      <c r="F302" s="26">
        <v>2287</v>
      </c>
      <c r="G302" s="79">
        <v>0</v>
      </c>
      <c r="H302" s="26">
        <v>0</v>
      </c>
      <c r="I302" s="26">
        <v>0</v>
      </c>
      <c r="J302" s="79">
        <v>52633</v>
      </c>
      <c r="K302" s="26">
        <v>35555</v>
      </c>
      <c r="L302" s="26">
        <v>17078</v>
      </c>
      <c r="M302" s="79">
        <v>5317</v>
      </c>
      <c r="N302" s="26">
        <v>2712</v>
      </c>
      <c r="O302" s="26">
        <v>2605</v>
      </c>
      <c r="P302" s="79">
        <v>26155</v>
      </c>
      <c r="Q302" s="26">
        <v>11012</v>
      </c>
      <c r="R302" s="26">
        <v>15143</v>
      </c>
      <c r="S302" s="126"/>
    </row>
    <row r="303" spans="1:19" ht="19.5" customHeight="1" x14ac:dyDescent="0.3">
      <c r="A303" s="126"/>
      <c r="B303" s="17" t="s">
        <v>8</v>
      </c>
      <c r="C303" s="79">
        <f t="shared" si="18"/>
        <v>189489</v>
      </c>
      <c r="D303" s="79">
        <v>2930</v>
      </c>
      <c r="E303" s="26">
        <v>541</v>
      </c>
      <c r="F303" s="26">
        <v>2389</v>
      </c>
      <c r="G303" s="79">
        <v>324</v>
      </c>
      <c r="H303" s="26">
        <v>7</v>
      </c>
      <c r="I303" s="26">
        <v>317</v>
      </c>
      <c r="J303" s="79">
        <v>141813</v>
      </c>
      <c r="K303" s="26">
        <v>108793</v>
      </c>
      <c r="L303" s="26">
        <v>33020</v>
      </c>
      <c r="M303" s="79">
        <v>12799</v>
      </c>
      <c r="N303" s="26">
        <v>7858</v>
      </c>
      <c r="O303" s="26">
        <v>4941</v>
      </c>
      <c r="P303" s="79">
        <v>31623</v>
      </c>
      <c r="Q303" s="26">
        <v>12208</v>
      </c>
      <c r="R303" s="26">
        <v>19415</v>
      </c>
      <c r="S303" s="126"/>
    </row>
    <row r="304" spans="1:19" ht="19.5" customHeight="1" x14ac:dyDescent="0.3">
      <c r="A304" s="126"/>
      <c r="B304" s="17" t="s">
        <v>9</v>
      </c>
      <c r="C304" s="79">
        <f t="shared" si="18"/>
        <v>181374</v>
      </c>
      <c r="D304" s="79">
        <v>2894</v>
      </c>
      <c r="E304" s="26">
        <v>85</v>
      </c>
      <c r="F304" s="26">
        <v>2809</v>
      </c>
      <c r="G304" s="79">
        <v>1471</v>
      </c>
      <c r="H304" s="26">
        <v>833</v>
      </c>
      <c r="I304" s="26">
        <v>638</v>
      </c>
      <c r="J304" s="79">
        <v>111784</v>
      </c>
      <c r="K304" s="26">
        <v>79532</v>
      </c>
      <c r="L304" s="26">
        <v>32252</v>
      </c>
      <c r="M304" s="79">
        <v>35323</v>
      </c>
      <c r="N304" s="26">
        <v>19402</v>
      </c>
      <c r="O304" s="26">
        <v>15921</v>
      </c>
      <c r="P304" s="79">
        <v>29902</v>
      </c>
      <c r="Q304" s="26">
        <v>10938</v>
      </c>
      <c r="R304" s="26">
        <v>18964</v>
      </c>
      <c r="S304" s="126"/>
    </row>
    <row r="305" spans="1:19" ht="19.5" customHeight="1" x14ac:dyDescent="0.3">
      <c r="A305" s="126"/>
      <c r="B305" s="17" t="s">
        <v>10</v>
      </c>
      <c r="C305" s="79">
        <f t="shared" si="18"/>
        <v>185877</v>
      </c>
      <c r="D305" s="79">
        <v>5119</v>
      </c>
      <c r="E305" s="26">
        <v>1627</v>
      </c>
      <c r="F305" s="26">
        <v>3492</v>
      </c>
      <c r="G305" s="79">
        <v>5446</v>
      </c>
      <c r="H305" s="26">
        <v>3153</v>
      </c>
      <c r="I305" s="26">
        <v>2293</v>
      </c>
      <c r="J305" s="79">
        <v>123882</v>
      </c>
      <c r="K305" s="26">
        <v>90461</v>
      </c>
      <c r="L305" s="26">
        <v>33421</v>
      </c>
      <c r="M305" s="79">
        <v>21203</v>
      </c>
      <c r="N305" s="26">
        <v>11704</v>
      </c>
      <c r="O305" s="26">
        <v>9499</v>
      </c>
      <c r="P305" s="79">
        <v>30227</v>
      </c>
      <c r="Q305" s="26">
        <v>8874</v>
      </c>
      <c r="R305" s="26">
        <v>21353</v>
      </c>
      <c r="S305" s="126"/>
    </row>
    <row r="306" spans="1:19" ht="19.5" customHeight="1" x14ac:dyDescent="0.3">
      <c r="A306" s="126"/>
      <c r="B306" s="17" t="s">
        <v>11</v>
      </c>
      <c r="C306" s="79">
        <f t="shared" si="18"/>
        <v>201591</v>
      </c>
      <c r="D306" s="79">
        <v>4265</v>
      </c>
      <c r="E306" s="26">
        <v>430</v>
      </c>
      <c r="F306" s="26">
        <v>3835</v>
      </c>
      <c r="G306" s="79">
        <v>9664</v>
      </c>
      <c r="H306" s="26">
        <v>6113</v>
      </c>
      <c r="I306" s="26">
        <v>3551</v>
      </c>
      <c r="J306" s="79">
        <v>141635</v>
      </c>
      <c r="K306" s="26">
        <v>97561</v>
      </c>
      <c r="L306" s="26">
        <v>44074</v>
      </c>
      <c r="M306" s="79">
        <v>16127</v>
      </c>
      <c r="N306" s="26">
        <v>8753</v>
      </c>
      <c r="O306" s="26">
        <v>7374</v>
      </c>
      <c r="P306" s="79">
        <v>29900</v>
      </c>
      <c r="Q306" s="26">
        <v>8888</v>
      </c>
      <c r="R306" s="26">
        <v>21012</v>
      </c>
      <c r="S306" s="126"/>
    </row>
    <row r="307" spans="1:19" ht="19.5" customHeight="1" x14ac:dyDescent="0.3">
      <c r="A307" s="126"/>
      <c r="B307" s="17" t="s">
        <v>12</v>
      </c>
      <c r="C307" s="79">
        <f t="shared" si="18"/>
        <v>183962</v>
      </c>
      <c r="D307" s="79">
        <v>2774</v>
      </c>
      <c r="E307" s="26">
        <v>157</v>
      </c>
      <c r="F307" s="26">
        <v>2617</v>
      </c>
      <c r="G307" s="79">
        <v>7287</v>
      </c>
      <c r="H307" s="26">
        <v>4549</v>
      </c>
      <c r="I307" s="26">
        <v>2738</v>
      </c>
      <c r="J307" s="79">
        <v>125985</v>
      </c>
      <c r="K307" s="26">
        <v>87678</v>
      </c>
      <c r="L307" s="26">
        <v>38307</v>
      </c>
      <c r="M307" s="79">
        <v>22681</v>
      </c>
      <c r="N307" s="26">
        <v>13199</v>
      </c>
      <c r="O307" s="26">
        <v>9482</v>
      </c>
      <c r="P307" s="79">
        <v>25235</v>
      </c>
      <c r="Q307" s="26">
        <v>7283</v>
      </c>
      <c r="R307" s="26">
        <v>17952</v>
      </c>
      <c r="S307" s="126"/>
    </row>
    <row r="308" spans="1:19" ht="19.5" customHeight="1" x14ac:dyDescent="0.3">
      <c r="A308" s="126"/>
      <c r="B308" s="17" t="s">
        <v>13</v>
      </c>
      <c r="C308" s="79">
        <f t="shared" si="18"/>
        <v>183937</v>
      </c>
      <c r="D308" s="79">
        <v>2652</v>
      </c>
      <c r="E308" s="26">
        <v>105</v>
      </c>
      <c r="F308" s="26">
        <v>2547</v>
      </c>
      <c r="G308" s="79">
        <v>5839</v>
      </c>
      <c r="H308" s="26">
        <v>3861</v>
      </c>
      <c r="I308" s="26">
        <v>1978</v>
      </c>
      <c r="J308" s="79">
        <v>131875</v>
      </c>
      <c r="K308" s="26">
        <v>91417</v>
      </c>
      <c r="L308" s="26">
        <v>40458</v>
      </c>
      <c r="M308" s="79">
        <v>20121</v>
      </c>
      <c r="N308" s="26">
        <v>10709</v>
      </c>
      <c r="O308" s="26">
        <v>9412</v>
      </c>
      <c r="P308" s="79">
        <v>23450</v>
      </c>
      <c r="Q308" s="26">
        <v>5987</v>
      </c>
      <c r="R308" s="26">
        <v>17463</v>
      </c>
      <c r="S308" s="126"/>
    </row>
    <row r="309" spans="1:19" ht="19.5" customHeight="1" thickBot="1" x14ac:dyDescent="0.35">
      <c r="A309" s="126"/>
      <c r="B309" s="17" t="s">
        <v>14</v>
      </c>
      <c r="C309" s="79">
        <f t="shared" si="18"/>
        <v>199371</v>
      </c>
      <c r="D309" s="79">
        <v>4954</v>
      </c>
      <c r="E309" s="26">
        <v>1545</v>
      </c>
      <c r="F309" s="26">
        <v>3409</v>
      </c>
      <c r="G309" s="79">
        <v>6246</v>
      </c>
      <c r="H309" s="26">
        <v>4148</v>
      </c>
      <c r="I309" s="26">
        <v>2098</v>
      </c>
      <c r="J309" s="79">
        <v>132030</v>
      </c>
      <c r="K309" s="26">
        <v>90276</v>
      </c>
      <c r="L309" s="26">
        <v>41754</v>
      </c>
      <c r="M309" s="79">
        <v>27017</v>
      </c>
      <c r="N309" s="26">
        <v>14988</v>
      </c>
      <c r="O309" s="26">
        <v>12029</v>
      </c>
      <c r="P309" s="79">
        <v>29124</v>
      </c>
      <c r="Q309" s="26">
        <v>5321</v>
      </c>
      <c r="R309" s="26">
        <v>23803</v>
      </c>
      <c r="S309" s="126"/>
    </row>
    <row r="310" spans="1:19" ht="19.5" customHeight="1" x14ac:dyDescent="0.3">
      <c r="A310" s="126"/>
      <c r="B310" s="147" t="s">
        <v>5</v>
      </c>
      <c r="C310" s="35">
        <f>SUM(D310+G310+J310+M310+P310)</f>
        <v>1459671</v>
      </c>
      <c r="D310" s="35">
        <f t="shared" ref="D310:R310" si="19">SUM(D301:D309)</f>
        <v>32370</v>
      </c>
      <c r="E310" s="35">
        <f t="shared" si="19"/>
        <v>7138</v>
      </c>
      <c r="F310" s="35">
        <f t="shared" si="19"/>
        <v>25232</v>
      </c>
      <c r="G310" s="35">
        <f t="shared" si="19"/>
        <v>36277</v>
      </c>
      <c r="H310" s="35">
        <f t="shared" si="19"/>
        <v>22664</v>
      </c>
      <c r="I310" s="35">
        <f t="shared" si="19"/>
        <v>13613</v>
      </c>
      <c r="J310" s="35">
        <f t="shared" si="19"/>
        <v>990181</v>
      </c>
      <c r="K310" s="35">
        <f t="shared" si="19"/>
        <v>700356</v>
      </c>
      <c r="L310" s="35">
        <f t="shared" si="19"/>
        <v>289825</v>
      </c>
      <c r="M310" s="35">
        <f t="shared" si="19"/>
        <v>163629</v>
      </c>
      <c r="N310" s="35">
        <f t="shared" si="19"/>
        <v>91011</v>
      </c>
      <c r="O310" s="35">
        <f t="shared" si="19"/>
        <v>72618</v>
      </c>
      <c r="P310" s="35">
        <f t="shared" si="19"/>
        <v>237214</v>
      </c>
      <c r="Q310" s="35">
        <f t="shared" si="19"/>
        <v>72903</v>
      </c>
      <c r="R310" s="35">
        <f t="shared" si="19"/>
        <v>164311</v>
      </c>
      <c r="S310" s="126"/>
    </row>
    <row r="311" spans="1:19" ht="19.5" customHeight="1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9.5" customHeight="1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9.5" customHeight="1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9.5" customHeight="1" x14ac:dyDescent="0.3">
      <c r="A314"/>
      <c r="B314" s="142" t="s">
        <v>68</v>
      </c>
      <c r="C314" s="143" t="s">
        <v>5</v>
      </c>
      <c r="D314" s="144" t="s">
        <v>15</v>
      </c>
      <c r="E314" s="145"/>
      <c r="F314" s="145"/>
      <c r="G314" s="144" t="s">
        <v>16</v>
      </c>
      <c r="H314" s="145"/>
      <c r="I314" s="145"/>
      <c r="J314" s="144" t="s">
        <v>17</v>
      </c>
      <c r="K314" s="145"/>
      <c r="L314" s="146"/>
      <c r="M314" s="144" t="s">
        <v>18</v>
      </c>
      <c r="N314" s="145"/>
      <c r="O314" s="145" t="s">
        <v>19</v>
      </c>
      <c r="P314" s="144" t="s">
        <v>19</v>
      </c>
      <c r="Q314" s="145"/>
      <c r="R314" s="145"/>
      <c r="S314"/>
    </row>
    <row r="315" spans="1:19" ht="19.5" customHeight="1" x14ac:dyDescent="0.3">
      <c r="A315"/>
      <c r="B315" s="142"/>
      <c r="C315" s="143"/>
      <c r="D315" s="51" t="s">
        <v>219</v>
      </c>
      <c r="E315" s="124" t="s">
        <v>156</v>
      </c>
      <c r="F315" s="125"/>
      <c r="G315" s="51" t="s">
        <v>219</v>
      </c>
      <c r="H315" s="124" t="s">
        <v>156</v>
      </c>
      <c r="I315" s="125"/>
      <c r="J315" s="51" t="s">
        <v>219</v>
      </c>
      <c r="K315" s="124" t="s">
        <v>156</v>
      </c>
      <c r="L315" s="125"/>
      <c r="M315" s="51" t="s">
        <v>219</v>
      </c>
      <c r="N315" s="124" t="s">
        <v>156</v>
      </c>
      <c r="O315" s="125"/>
      <c r="P315" s="51" t="s">
        <v>219</v>
      </c>
      <c r="Q315" s="124" t="s">
        <v>156</v>
      </c>
      <c r="R315" s="125"/>
      <c r="S315"/>
    </row>
    <row r="316" spans="1:19" ht="19.5" customHeight="1" x14ac:dyDescent="0.3">
      <c r="A316"/>
      <c r="B316" s="142"/>
      <c r="C316" s="143"/>
      <c r="D316" s="51"/>
      <c r="E316" s="76" t="s">
        <v>102</v>
      </c>
      <c r="F316" s="76" t="s">
        <v>103</v>
      </c>
      <c r="G316" s="51"/>
      <c r="H316" s="76" t="s">
        <v>102</v>
      </c>
      <c r="I316" s="76" t="s">
        <v>103</v>
      </c>
      <c r="J316" s="51"/>
      <c r="K316" s="76" t="s">
        <v>102</v>
      </c>
      <c r="L316" s="76" t="s">
        <v>103</v>
      </c>
      <c r="M316" s="51"/>
      <c r="N316" s="76" t="s">
        <v>102</v>
      </c>
      <c r="O316" s="76" t="s">
        <v>103</v>
      </c>
      <c r="P316" s="51"/>
      <c r="Q316" s="76" t="s">
        <v>102</v>
      </c>
      <c r="R316" s="76" t="s">
        <v>103</v>
      </c>
      <c r="S316"/>
    </row>
    <row r="317" spans="1:19" ht="28.9" customHeight="1" x14ac:dyDescent="0.3">
      <c r="A317"/>
      <c r="B317" s="17" t="s">
        <v>69</v>
      </c>
      <c r="C317" s="79">
        <f t="shared" ref="C317:C342" si="20">D317+G317+J317+M317+P317</f>
        <v>30225</v>
      </c>
      <c r="D317" s="79">
        <v>1667</v>
      </c>
      <c r="E317" s="26">
        <v>1319</v>
      </c>
      <c r="F317" s="26">
        <v>348</v>
      </c>
      <c r="G317" s="79">
        <v>377</v>
      </c>
      <c r="H317" s="26">
        <v>292</v>
      </c>
      <c r="I317" s="26">
        <v>85</v>
      </c>
      <c r="J317" s="79">
        <v>19943</v>
      </c>
      <c r="K317" s="26">
        <v>13443</v>
      </c>
      <c r="L317" s="26">
        <v>6500</v>
      </c>
      <c r="M317" s="79">
        <v>4748</v>
      </c>
      <c r="N317" s="26">
        <v>2585</v>
      </c>
      <c r="O317" s="26">
        <v>2163</v>
      </c>
      <c r="P317" s="79">
        <v>3490</v>
      </c>
      <c r="Q317" s="26">
        <v>998</v>
      </c>
      <c r="R317" s="26">
        <v>2492</v>
      </c>
      <c r="S317"/>
    </row>
    <row r="318" spans="1:19" ht="28.9" customHeight="1" x14ac:dyDescent="0.3">
      <c r="A318"/>
      <c r="B318" s="17" t="s">
        <v>70</v>
      </c>
      <c r="C318" s="79">
        <f t="shared" si="20"/>
        <v>64893</v>
      </c>
      <c r="D318" s="79">
        <v>0</v>
      </c>
      <c r="E318" s="26">
        <v>0</v>
      </c>
      <c r="F318" s="26">
        <v>0</v>
      </c>
      <c r="G318" s="79">
        <v>1435</v>
      </c>
      <c r="H318" s="26">
        <v>972</v>
      </c>
      <c r="I318" s="26">
        <v>463</v>
      </c>
      <c r="J318" s="79">
        <v>48752</v>
      </c>
      <c r="K318" s="26">
        <v>33426</v>
      </c>
      <c r="L318" s="26">
        <v>15326</v>
      </c>
      <c r="M318" s="79">
        <v>4897</v>
      </c>
      <c r="N318" s="26">
        <v>2757</v>
      </c>
      <c r="O318" s="26">
        <v>2140</v>
      </c>
      <c r="P318" s="79">
        <v>9809</v>
      </c>
      <c r="Q318" s="26">
        <v>2934</v>
      </c>
      <c r="R318" s="26">
        <v>6875</v>
      </c>
      <c r="S318"/>
    </row>
    <row r="319" spans="1:19" ht="28.9" customHeight="1" x14ac:dyDescent="0.3">
      <c r="A319"/>
      <c r="B319" s="17" t="s">
        <v>71</v>
      </c>
      <c r="C319" s="79">
        <f t="shared" si="20"/>
        <v>37373</v>
      </c>
      <c r="D319" s="79">
        <v>361</v>
      </c>
      <c r="E319" s="26">
        <v>286</v>
      </c>
      <c r="F319" s="26">
        <v>75</v>
      </c>
      <c r="G319" s="79">
        <v>2110</v>
      </c>
      <c r="H319" s="26">
        <v>1210</v>
      </c>
      <c r="I319" s="26">
        <v>900</v>
      </c>
      <c r="J319" s="79">
        <v>21071</v>
      </c>
      <c r="K319" s="26">
        <v>14316</v>
      </c>
      <c r="L319" s="26">
        <v>6755</v>
      </c>
      <c r="M319" s="79">
        <v>5036</v>
      </c>
      <c r="N319" s="26">
        <v>2859</v>
      </c>
      <c r="O319" s="26">
        <v>2177</v>
      </c>
      <c r="P319" s="79">
        <v>8795</v>
      </c>
      <c r="Q319" s="26">
        <v>3064</v>
      </c>
      <c r="R319" s="26">
        <v>5731</v>
      </c>
      <c r="S319"/>
    </row>
    <row r="320" spans="1:19" ht="28.9" customHeight="1" x14ac:dyDescent="0.3">
      <c r="A320"/>
      <c r="B320" s="17" t="s">
        <v>73</v>
      </c>
      <c r="C320" s="79">
        <f t="shared" si="20"/>
        <v>90730</v>
      </c>
      <c r="D320" s="79">
        <v>57</v>
      </c>
      <c r="E320" s="26">
        <v>57</v>
      </c>
      <c r="F320" s="26">
        <v>0</v>
      </c>
      <c r="G320" s="79">
        <v>1412</v>
      </c>
      <c r="H320" s="26">
        <v>834</v>
      </c>
      <c r="I320" s="26">
        <v>578</v>
      </c>
      <c r="J320" s="79">
        <v>66977</v>
      </c>
      <c r="K320" s="26">
        <v>48703</v>
      </c>
      <c r="L320" s="26">
        <v>18274</v>
      </c>
      <c r="M320" s="79">
        <v>8164</v>
      </c>
      <c r="N320" s="26">
        <v>4703</v>
      </c>
      <c r="O320" s="26">
        <v>3461</v>
      </c>
      <c r="P320" s="79">
        <v>14120</v>
      </c>
      <c r="Q320" s="26">
        <v>3967</v>
      </c>
      <c r="R320" s="26">
        <v>10153</v>
      </c>
      <c r="S320"/>
    </row>
    <row r="321" spans="1:19" ht="28.9" customHeight="1" x14ac:dyDescent="0.3">
      <c r="A321"/>
      <c r="B321" s="17" t="s">
        <v>74</v>
      </c>
      <c r="C321" s="79">
        <f t="shared" si="20"/>
        <v>60095</v>
      </c>
      <c r="D321" s="79">
        <v>1806</v>
      </c>
      <c r="E321" s="26">
        <v>1327</v>
      </c>
      <c r="F321" s="26">
        <v>479</v>
      </c>
      <c r="G321" s="79">
        <v>1394</v>
      </c>
      <c r="H321" s="26">
        <v>849</v>
      </c>
      <c r="I321" s="26">
        <v>545</v>
      </c>
      <c r="J321" s="79">
        <v>42993</v>
      </c>
      <c r="K321" s="26">
        <v>30784</v>
      </c>
      <c r="L321" s="26">
        <v>12209</v>
      </c>
      <c r="M321" s="79">
        <v>5145</v>
      </c>
      <c r="N321" s="26">
        <v>2985</v>
      </c>
      <c r="O321" s="26">
        <v>2160</v>
      </c>
      <c r="P321" s="79">
        <v>8757</v>
      </c>
      <c r="Q321" s="26">
        <v>2529</v>
      </c>
      <c r="R321" s="26">
        <v>6228</v>
      </c>
      <c r="S321"/>
    </row>
    <row r="322" spans="1:19" ht="28.9" customHeight="1" x14ac:dyDescent="0.3">
      <c r="A322"/>
      <c r="B322" s="17" t="s">
        <v>75</v>
      </c>
      <c r="C322" s="79">
        <f t="shared" si="20"/>
        <v>53557</v>
      </c>
      <c r="D322" s="79">
        <v>58</v>
      </c>
      <c r="E322" s="26">
        <v>58</v>
      </c>
      <c r="F322" s="26">
        <v>0</v>
      </c>
      <c r="G322" s="79">
        <v>1164</v>
      </c>
      <c r="H322" s="26">
        <v>725</v>
      </c>
      <c r="I322" s="26">
        <v>439</v>
      </c>
      <c r="J322" s="79">
        <v>41355</v>
      </c>
      <c r="K322" s="26">
        <v>27690</v>
      </c>
      <c r="L322" s="26">
        <v>13665</v>
      </c>
      <c r="M322" s="79">
        <v>5243</v>
      </c>
      <c r="N322" s="26">
        <v>2665</v>
      </c>
      <c r="O322" s="26">
        <v>2578</v>
      </c>
      <c r="P322" s="79">
        <v>5737</v>
      </c>
      <c r="Q322" s="26">
        <v>2559</v>
      </c>
      <c r="R322" s="26">
        <v>3178</v>
      </c>
      <c r="S322"/>
    </row>
    <row r="323" spans="1:19" ht="28.9" customHeight="1" x14ac:dyDescent="0.3">
      <c r="A323"/>
      <c r="B323" s="17" t="s">
        <v>76</v>
      </c>
      <c r="C323" s="79">
        <f t="shared" si="20"/>
        <v>43655</v>
      </c>
      <c r="D323" s="79">
        <v>0</v>
      </c>
      <c r="E323" s="26">
        <v>0</v>
      </c>
      <c r="F323" s="26">
        <v>0</v>
      </c>
      <c r="G323" s="79">
        <v>15</v>
      </c>
      <c r="H323" s="26">
        <v>6</v>
      </c>
      <c r="I323" s="26">
        <v>9</v>
      </c>
      <c r="J323" s="79">
        <v>27514</v>
      </c>
      <c r="K323" s="26">
        <v>20721</v>
      </c>
      <c r="L323" s="26">
        <v>6793</v>
      </c>
      <c r="M323" s="79">
        <v>5585</v>
      </c>
      <c r="N323" s="26">
        <v>3156</v>
      </c>
      <c r="O323" s="26">
        <v>2429</v>
      </c>
      <c r="P323" s="79">
        <v>10541</v>
      </c>
      <c r="Q323" s="26">
        <v>2782</v>
      </c>
      <c r="R323" s="26">
        <v>7759</v>
      </c>
      <c r="S323"/>
    </row>
    <row r="324" spans="1:19" ht="28.9" customHeight="1" x14ac:dyDescent="0.3">
      <c r="A324"/>
      <c r="B324" s="17" t="s">
        <v>77</v>
      </c>
      <c r="C324" s="79">
        <f t="shared" si="20"/>
        <v>118948</v>
      </c>
      <c r="D324" s="79">
        <v>1364</v>
      </c>
      <c r="E324" s="26">
        <v>991</v>
      </c>
      <c r="F324" s="26">
        <v>373</v>
      </c>
      <c r="G324" s="79">
        <v>644</v>
      </c>
      <c r="H324" s="26">
        <v>378</v>
      </c>
      <c r="I324" s="26">
        <v>266</v>
      </c>
      <c r="J324" s="79">
        <v>79528</v>
      </c>
      <c r="K324" s="26">
        <v>54109</v>
      </c>
      <c r="L324" s="26">
        <v>25419</v>
      </c>
      <c r="M324" s="79">
        <v>19528</v>
      </c>
      <c r="N324" s="26">
        <v>11650</v>
      </c>
      <c r="O324" s="26">
        <v>7878</v>
      </c>
      <c r="P324" s="79">
        <v>17884</v>
      </c>
      <c r="Q324" s="26">
        <v>5546</v>
      </c>
      <c r="R324" s="26">
        <v>12338</v>
      </c>
      <c r="S324"/>
    </row>
    <row r="325" spans="1:19" ht="28.9" customHeight="1" x14ac:dyDescent="0.3">
      <c r="A325"/>
      <c r="B325" s="17" t="s">
        <v>78</v>
      </c>
      <c r="C325" s="79">
        <f t="shared" si="20"/>
        <v>31355</v>
      </c>
      <c r="D325" s="79">
        <v>971</v>
      </c>
      <c r="E325" s="26">
        <v>809</v>
      </c>
      <c r="F325" s="26">
        <v>162</v>
      </c>
      <c r="G325" s="79">
        <v>274</v>
      </c>
      <c r="H325" s="26">
        <v>234</v>
      </c>
      <c r="I325" s="26">
        <v>40</v>
      </c>
      <c r="J325" s="79">
        <v>23527</v>
      </c>
      <c r="K325" s="26">
        <v>15900</v>
      </c>
      <c r="L325" s="26">
        <v>7627</v>
      </c>
      <c r="M325" s="79">
        <v>3197</v>
      </c>
      <c r="N325" s="26">
        <v>1676</v>
      </c>
      <c r="O325" s="26">
        <v>1521</v>
      </c>
      <c r="P325" s="79">
        <v>3386</v>
      </c>
      <c r="Q325" s="26">
        <v>449</v>
      </c>
      <c r="R325" s="26">
        <v>2937</v>
      </c>
      <c r="S325"/>
    </row>
    <row r="326" spans="1:19" ht="28.9" customHeight="1" x14ac:dyDescent="0.3">
      <c r="A326"/>
      <c r="B326" s="17" t="s">
        <v>79</v>
      </c>
      <c r="C326" s="79">
        <f t="shared" si="20"/>
        <v>47699</v>
      </c>
      <c r="D326" s="79">
        <v>2147</v>
      </c>
      <c r="E326" s="26">
        <v>221</v>
      </c>
      <c r="F326" s="26">
        <v>1926</v>
      </c>
      <c r="G326" s="79">
        <v>4474</v>
      </c>
      <c r="H326" s="26">
        <v>2894</v>
      </c>
      <c r="I326" s="26">
        <v>1580</v>
      </c>
      <c r="J326" s="79">
        <v>30830</v>
      </c>
      <c r="K326" s="26">
        <v>21447</v>
      </c>
      <c r="L326" s="26">
        <v>9383</v>
      </c>
      <c r="M326" s="79">
        <v>6599</v>
      </c>
      <c r="N326" s="26">
        <v>3510</v>
      </c>
      <c r="O326" s="26">
        <v>3089</v>
      </c>
      <c r="P326" s="79">
        <v>3649</v>
      </c>
      <c r="Q326" s="26">
        <v>865</v>
      </c>
      <c r="R326" s="26">
        <v>2784</v>
      </c>
      <c r="S326"/>
    </row>
    <row r="327" spans="1:19" ht="28.9" customHeight="1" x14ac:dyDescent="0.3">
      <c r="A327"/>
      <c r="B327" s="17" t="s">
        <v>80</v>
      </c>
      <c r="C327" s="79">
        <f t="shared" si="20"/>
        <v>54415</v>
      </c>
      <c r="D327" s="79">
        <v>124</v>
      </c>
      <c r="E327" s="26">
        <v>124</v>
      </c>
      <c r="F327" s="26">
        <v>0</v>
      </c>
      <c r="G327" s="79">
        <v>128</v>
      </c>
      <c r="H327" s="26">
        <v>60</v>
      </c>
      <c r="I327" s="26">
        <v>68</v>
      </c>
      <c r="J327" s="79">
        <v>40989</v>
      </c>
      <c r="K327" s="26">
        <v>28236</v>
      </c>
      <c r="L327" s="26">
        <v>12753</v>
      </c>
      <c r="M327" s="79">
        <v>4991</v>
      </c>
      <c r="N327" s="26">
        <v>2788</v>
      </c>
      <c r="O327" s="26">
        <v>2203</v>
      </c>
      <c r="P327" s="79">
        <v>8183</v>
      </c>
      <c r="Q327" s="26">
        <v>2469</v>
      </c>
      <c r="R327" s="26">
        <v>5714</v>
      </c>
      <c r="S327"/>
    </row>
    <row r="328" spans="1:19" ht="28.9" customHeight="1" x14ac:dyDescent="0.3">
      <c r="A328"/>
      <c r="B328" s="17" t="s">
        <v>81</v>
      </c>
      <c r="C328" s="79">
        <f t="shared" si="20"/>
        <v>106797</v>
      </c>
      <c r="D328" s="79">
        <v>843</v>
      </c>
      <c r="E328" s="26">
        <v>612</v>
      </c>
      <c r="F328" s="26">
        <v>231</v>
      </c>
      <c r="G328" s="79">
        <v>4241</v>
      </c>
      <c r="H328" s="26">
        <v>3052</v>
      </c>
      <c r="I328" s="26">
        <v>1189</v>
      </c>
      <c r="J328" s="79">
        <v>61407</v>
      </c>
      <c r="K328" s="26">
        <v>45313</v>
      </c>
      <c r="L328" s="26">
        <v>16094</v>
      </c>
      <c r="M328" s="79">
        <v>18644</v>
      </c>
      <c r="N328" s="26">
        <v>10606</v>
      </c>
      <c r="O328" s="26">
        <v>8038</v>
      </c>
      <c r="P328" s="79">
        <v>21662</v>
      </c>
      <c r="Q328" s="26">
        <v>8770</v>
      </c>
      <c r="R328" s="26">
        <v>12892</v>
      </c>
      <c r="S328"/>
    </row>
    <row r="329" spans="1:19" ht="28.9" customHeight="1" x14ac:dyDescent="0.3">
      <c r="A329"/>
      <c r="B329" s="17" t="s">
        <v>82</v>
      </c>
      <c r="C329" s="79">
        <f t="shared" si="20"/>
        <v>72565</v>
      </c>
      <c r="D329" s="79">
        <v>3305</v>
      </c>
      <c r="E329" s="26">
        <v>611</v>
      </c>
      <c r="F329" s="26">
        <v>2694</v>
      </c>
      <c r="G329" s="79">
        <v>691</v>
      </c>
      <c r="H329" s="26">
        <v>376</v>
      </c>
      <c r="I329" s="26">
        <v>315</v>
      </c>
      <c r="J329" s="79">
        <v>45694</v>
      </c>
      <c r="K329" s="26">
        <v>35403</v>
      </c>
      <c r="L329" s="26">
        <v>10291</v>
      </c>
      <c r="M329" s="79">
        <v>5327</v>
      </c>
      <c r="N329" s="26">
        <v>3281</v>
      </c>
      <c r="O329" s="26">
        <v>2046</v>
      </c>
      <c r="P329" s="79">
        <v>17548</v>
      </c>
      <c r="Q329" s="26">
        <v>6454</v>
      </c>
      <c r="R329" s="26">
        <v>11094</v>
      </c>
      <c r="S329"/>
    </row>
    <row r="330" spans="1:19" ht="28.9" customHeight="1" x14ac:dyDescent="0.3">
      <c r="A330"/>
      <c r="B330" s="17" t="s">
        <v>83</v>
      </c>
      <c r="C330" s="79">
        <f t="shared" si="20"/>
        <v>39413</v>
      </c>
      <c r="D330" s="79">
        <v>943</v>
      </c>
      <c r="E330" s="26">
        <v>40</v>
      </c>
      <c r="F330" s="26">
        <v>903</v>
      </c>
      <c r="G330" s="79">
        <v>9</v>
      </c>
      <c r="H330" s="26">
        <v>7</v>
      </c>
      <c r="I330" s="26">
        <v>2</v>
      </c>
      <c r="J330" s="79">
        <v>31271</v>
      </c>
      <c r="K330" s="26">
        <v>22692</v>
      </c>
      <c r="L330" s="26">
        <v>8579</v>
      </c>
      <c r="M330" s="79">
        <v>3719</v>
      </c>
      <c r="N330" s="26">
        <v>1966</v>
      </c>
      <c r="O330" s="26">
        <v>1753</v>
      </c>
      <c r="P330" s="79">
        <v>3471</v>
      </c>
      <c r="Q330" s="26">
        <v>872</v>
      </c>
      <c r="R330" s="26">
        <v>2599</v>
      </c>
      <c r="S330"/>
    </row>
    <row r="331" spans="1:19" ht="28.9" customHeight="1" x14ac:dyDescent="0.3">
      <c r="A331"/>
      <c r="B331" s="17" t="s">
        <v>84</v>
      </c>
      <c r="C331" s="79">
        <f t="shared" si="20"/>
        <v>231587</v>
      </c>
      <c r="D331" s="79">
        <v>10887</v>
      </c>
      <c r="E331" s="26">
        <v>281</v>
      </c>
      <c r="F331" s="26">
        <v>10606</v>
      </c>
      <c r="G331" s="79">
        <v>15505</v>
      </c>
      <c r="H331" s="26">
        <v>9298</v>
      </c>
      <c r="I331" s="26">
        <v>6207</v>
      </c>
      <c r="J331" s="79">
        <v>162846</v>
      </c>
      <c r="K331" s="26">
        <v>117794</v>
      </c>
      <c r="L331" s="26">
        <v>45052</v>
      </c>
      <c r="M331" s="79">
        <v>13014</v>
      </c>
      <c r="N331" s="26">
        <v>7033</v>
      </c>
      <c r="O331" s="26">
        <v>5981</v>
      </c>
      <c r="P331" s="79">
        <v>29335</v>
      </c>
      <c r="Q331" s="26">
        <v>10993</v>
      </c>
      <c r="R331" s="26">
        <v>18342</v>
      </c>
      <c r="S331"/>
    </row>
    <row r="332" spans="1:19" ht="28.9" customHeight="1" x14ac:dyDescent="0.3">
      <c r="A332"/>
      <c r="B332" s="17" t="s">
        <v>85</v>
      </c>
      <c r="C332" s="79">
        <f t="shared" si="20"/>
        <v>70129</v>
      </c>
      <c r="D332" s="79">
        <v>1832</v>
      </c>
      <c r="E332" s="26">
        <v>0</v>
      </c>
      <c r="F332" s="26">
        <v>1832</v>
      </c>
      <c r="G332" s="79">
        <v>941</v>
      </c>
      <c r="H332" s="26">
        <v>489</v>
      </c>
      <c r="I332" s="26">
        <v>452</v>
      </c>
      <c r="J332" s="79">
        <v>47208</v>
      </c>
      <c r="K332" s="26">
        <v>34381</v>
      </c>
      <c r="L332" s="26">
        <v>12827</v>
      </c>
      <c r="M332" s="79">
        <v>11672</v>
      </c>
      <c r="N332" s="26">
        <v>6454</v>
      </c>
      <c r="O332" s="26">
        <v>5218</v>
      </c>
      <c r="P332" s="79">
        <v>8476</v>
      </c>
      <c r="Q332" s="26">
        <v>2971</v>
      </c>
      <c r="R332" s="26">
        <v>5505</v>
      </c>
      <c r="S332"/>
    </row>
    <row r="333" spans="1:19" ht="28.9" customHeight="1" x14ac:dyDescent="0.3">
      <c r="A333"/>
      <c r="B333" s="17" t="s">
        <v>86</v>
      </c>
      <c r="C333" s="79">
        <f t="shared" si="20"/>
        <v>28766</v>
      </c>
      <c r="D333" s="79">
        <v>3084</v>
      </c>
      <c r="E333" s="26">
        <v>0</v>
      </c>
      <c r="F333" s="26">
        <v>3084</v>
      </c>
      <c r="G333" s="79">
        <v>55</v>
      </c>
      <c r="H333" s="26">
        <v>24</v>
      </c>
      <c r="I333" s="26">
        <v>31</v>
      </c>
      <c r="J333" s="79">
        <v>18588</v>
      </c>
      <c r="K333" s="26">
        <v>11787</v>
      </c>
      <c r="L333" s="26">
        <v>6801</v>
      </c>
      <c r="M333" s="79">
        <v>3058</v>
      </c>
      <c r="N333" s="26">
        <v>1455</v>
      </c>
      <c r="O333" s="26">
        <v>1603</v>
      </c>
      <c r="P333" s="79">
        <v>3981</v>
      </c>
      <c r="Q333" s="26">
        <v>685</v>
      </c>
      <c r="R333" s="26">
        <v>3296</v>
      </c>
      <c r="S333"/>
    </row>
    <row r="334" spans="1:19" ht="28.9" customHeight="1" x14ac:dyDescent="0.3">
      <c r="A334"/>
      <c r="B334" s="17" t="s">
        <v>87</v>
      </c>
      <c r="C334" s="79">
        <f t="shared" si="20"/>
        <v>14042</v>
      </c>
      <c r="D334" s="79">
        <v>0</v>
      </c>
      <c r="E334" s="26">
        <v>0</v>
      </c>
      <c r="F334" s="26">
        <v>0</v>
      </c>
      <c r="G334" s="79">
        <v>427</v>
      </c>
      <c r="H334" s="26">
        <v>202</v>
      </c>
      <c r="I334" s="26">
        <v>225</v>
      </c>
      <c r="J334" s="79">
        <v>8130</v>
      </c>
      <c r="K334" s="26">
        <v>5109</v>
      </c>
      <c r="L334" s="26">
        <v>3021</v>
      </c>
      <c r="M334" s="79">
        <v>746</v>
      </c>
      <c r="N334" s="26">
        <v>416</v>
      </c>
      <c r="O334" s="26">
        <v>330</v>
      </c>
      <c r="P334" s="79">
        <v>4739</v>
      </c>
      <c r="Q334" s="26">
        <v>391</v>
      </c>
      <c r="R334" s="26">
        <v>4348</v>
      </c>
      <c r="S334"/>
    </row>
    <row r="335" spans="1:19" ht="28.9" customHeight="1" x14ac:dyDescent="0.3">
      <c r="A335"/>
      <c r="B335" s="17" t="s">
        <v>88</v>
      </c>
      <c r="C335" s="79">
        <f t="shared" si="20"/>
        <v>11474</v>
      </c>
      <c r="D335" s="79">
        <v>0</v>
      </c>
      <c r="E335" s="26">
        <v>0</v>
      </c>
      <c r="F335" s="26">
        <v>0</v>
      </c>
      <c r="G335" s="79">
        <v>0</v>
      </c>
      <c r="H335" s="26">
        <v>0</v>
      </c>
      <c r="I335" s="26">
        <v>0</v>
      </c>
      <c r="J335" s="79">
        <v>7540</v>
      </c>
      <c r="K335" s="26">
        <v>4430</v>
      </c>
      <c r="L335" s="26">
        <v>3110</v>
      </c>
      <c r="M335" s="79">
        <v>2203</v>
      </c>
      <c r="N335" s="26">
        <v>1013</v>
      </c>
      <c r="O335" s="26">
        <v>1190</v>
      </c>
      <c r="P335" s="79">
        <v>1731</v>
      </c>
      <c r="Q335" s="26">
        <v>752</v>
      </c>
      <c r="R335" s="26">
        <v>979</v>
      </c>
      <c r="S335"/>
    </row>
    <row r="336" spans="1:19" ht="28.9" customHeight="1" x14ac:dyDescent="0.3">
      <c r="A336"/>
      <c r="B336" s="17" t="s">
        <v>89</v>
      </c>
      <c r="C336" s="79">
        <f t="shared" si="20"/>
        <v>21436</v>
      </c>
      <c r="D336" s="79">
        <v>196</v>
      </c>
      <c r="E336" s="26">
        <v>0</v>
      </c>
      <c r="F336" s="26">
        <v>196</v>
      </c>
      <c r="G336" s="79">
        <v>0</v>
      </c>
      <c r="H336" s="26">
        <v>0</v>
      </c>
      <c r="I336" s="26">
        <v>0</v>
      </c>
      <c r="J336" s="79">
        <v>12314</v>
      </c>
      <c r="K336" s="26">
        <v>9299</v>
      </c>
      <c r="L336" s="26">
        <v>3015</v>
      </c>
      <c r="M336" s="79">
        <v>2433</v>
      </c>
      <c r="N336" s="26">
        <v>1483</v>
      </c>
      <c r="O336" s="26">
        <v>950</v>
      </c>
      <c r="P336" s="79">
        <v>6493</v>
      </c>
      <c r="Q336" s="26">
        <v>1737</v>
      </c>
      <c r="R336" s="26">
        <v>4756</v>
      </c>
      <c r="S336"/>
    </row>
    <row r="337" spans="1:19" ht="28.9" customHeight="1" x14ac:dyDescent="0.3">
      <c r="A337"/>
      <c r="B337" s="17" t="s">
        <v>90</v>
      </c>
      <c r="C337" s="79">
        <f t="shared" si="20"/>
        <v>57545</v>
      </c>
      <c r="D337" s="79">
        <v>0</v>
      </c>
      <c r="E337" s="26">
        <v>0</v>
      </c>
      <c r="F337" s="26">
        <v>0</v>
      </c>
      <c r="G337" s="79">
        <v>619</v>
      </c>
      <c r="H337" s="26">
        <v>531</v>
      </c>
      <c r="I337" s="26">
        <v>88</v>
      </c>
      <c r="J337" s="79">
        <v>38450</v>
      </c>
      <c r="K337" s="26">
        <v>28879</v>
      </c>
      <c r="L337" s="26">
        <v>9571</v>
      </c>
      <c r="M337" s="79">
        <v>5879</v>
      </c>
      <c r="N337" s="26">
        <v>3545</v>
      </c>
      <c r="O337" s="26">
        <v>2334</v>
      </c>
      <c r="P337" s="79">
        <v>12597</v>
      </c>
      <c r="Q337" s="26">
        <v>1857</v>
      </c>
      <c r="R337" s="26">
        <v>10740</v>
      </c>
      <c r="S337"/>
    </row>
    <row r="338" spans="1:19" ht="28.9" customHeight="1" x14ac:dyDescent="0.3">
      <c r="A338"/>
      <c r="B338" s="17" t="s">
        <v>91</v>
      </c>
      <c r="C338" s="79">
        <f t="shared" si="20"/>
        <v>56179</v>
      </c>
      <c r="D338" s="79">
        <v>0</v>
      </c>
      <c r="E338" s="26">
        <v>0</v>
      </c>
      <c r="F338" s="26">
        <v>0</v>
      </c>
      <c r="G338" s="79">
        <v>72</v>
      </c>
      <c r="H338" s="26">
        <v>48</v>
      </c>
      <c r="I338" s="26">
        <v>24</v>
      </c>
      <c r="J338" s="79">
        <v>37952</v>
      </c>
      <c r="K338" s="26">
        <v>24695</v>
      </c>
      <c r="L338" s="26">
        <v>13257</v>
      </c>
      <c r="M338" s="79">
        <v>8185</v>
      </c>
      <c r="N338" s="26">
        <v>4305</v>
      </c>
      <c r="O338" s="26">
        <v>3880</v>
      </c>
      <c r="P338" s="79">
        <v>9970</v>
      </c>
      <c r="Q338" s="26">
        <v>2782</v>
      </c>
      <c r="R338" s="26">
        <v>7188</v>
      </c>
      <c r="S338"/>
    </row>
    <row r="339" spans="1:19" ht="28.9" customHeight="1" x14ac:dyDescent="0.3">
      <c r="A339"/>
      <c r="B339" s="17" t="s">
        <v>92</v>
      </c>
      <c r="C339" s="79">
        <f t="shared" si="20"/>
        <v>55217</v>
      </c>
      <c r="D339" s="79">
        <v>2468</v>
      </c>
      <c r="E339" s="26">
        <v>402</v>
      </c>
      <c r="F339" s="26">
        <v>2066</v>
      </c>
      <c r="G339" s="79">
        <v>0</v>
      </c>
      <c r="H339" s="26">
        <v>0</v>
      </c>
      <c r="I339" s="26">
        <v>0</v>
      </c>
      <c r="J339" s="79">
        <v>32702</v>
      </c>
      <c r="K339" s="26">
        <v>22374</v>
      </c>
      <c r="L339" s="26">
        <v>10328</v>
      </c>
      <c r="M339" s="79">
        <v>8378</v>
      </c>
      <c r="N339" s="26">
        <v>4290</v>
      </c>
      <c r="O339" s="26">
        <v>4088</v>
      </c>
      <c r="P339" s="79">
        <v>11669</v>
      </c>
      <c r="Q339" s="26">
        <v>3147</v>
      </c>
      <c r="R339" s="26">
        <v>8522</v>
      </c>
      <c r="S339"/>
    </row>
    <row r="340" spans="1:19" ht="28.9" customHeight="1" x14ac:dyDescent="0.3">
      <c r="A340"/>
      <c r="B340" s="17" t="s">
        <v>93</v>
      </c>
      <c r="C340" s="79">
        <f t="shared" si="20"/>
        <v>30709</v>
      </c>
      <c r="D340" s="79">
        <v>0</v>
      </c>
      <c r="E340" s="26">
        <v>0</v>
      </c>
      <c r="F340" s="26">
        <v>0</v>
      </c>
      <c r="G340" s="79">
        <v>0</v>
      </c>
      <c r="H340" s="26">
        <v>0</v>
      </c>
      <c r="I340" s="26">
        <v>0</v>
      </c>
      <c r="J340" s="79">
        <v>22208</v>
      </c>
      <c r="K340" s="26">
        <v>15086</v>
      </c>
      <c r="L340" s="26">
        <v>7122</v>
      </c>
      <c r="M340" s="79">
        <v>2827</v>
      </c>
      <c r="N340" s="26">
        <v>1501</v>
      </c>
      <c r="O340" s="26">
        <v>1326</v>
      </c>
      <c r="P340" s="79">
        <v>5674</v>
      </c>
      <c r="Q340" s="26">
        <v>1972</v>
      </c>
      <c r="R340" s="26">
        <v>3702</v>
      </c>
      <c r="S340"/>
    </row>
    <row r="341" spans="1:19" ht="28.9" customHeight="1" x14ac:dyDescent="0.3">
      <c r="A341"/>
      <c r="B341" s="17" t="s">
        <v>94</v>
      </c>
      <c r="C341" s="79">
        <f t="shared" si="20"/>
        <v>19007</v>
      </c>
      <c r="D341" s="79">
        <v>257</v>
      </c>
      <c r="E341" s="26">
        <v>0</v>
      </c>
      <c r="F341" s="26">
        <v>257</v>
      </c>
      <c r="G341" s="79">
        <v>290</v>
      </c>
      <c r="H341" s="26">
        <v>183</v>
      </c>
      <c r="I341" s="26">
        <v>107</v>
      </c>
      <c r="J341" s="79">
        <v>12458</v>
      </c>
      <c r="K341" s="26">
        <v>8886</v>
      </c>
      <c r="L341" s="26">
        <v>3572</v>
      </c>
      <c r="M341" s="79">
        <v>2690</v>
      </c>
      <c r="N341" s="26">
        <v>1367</v>
      </c>
      <c r="O341" s="26">
        <v>1323</v>
      </c>
      <c r="P341" s="79">
        <v>3312</v>
      </c>
      <c r="Q341" s="26">
        <v>345</v>
      </c>
      <c r="R341" s="26">
        <v>2967</v>
      </c>
      <c r="S341"/>
    </row>
    <row r="342" spans="1:19" ht="28.9" customHeight="1" thickBot="1" x14ac:dyDescent="0.35">
      <c r="A342"/>
      <c r="B342" s="17" t="s">
        <v>95</v>
      </c>
      <c r="C342" s="79">
        <f t="shared" si="20"/>
        <v>11860</v>
      </c>
      <c r="D342" s="79">
        <v>0</v>
      </c>
      <c r="E342" s="26">
        <v>0</v>
      </c>
      <c r="F342" s="26">
        <v>0</v>
      </c>
      <c r="G342" s="79">
        <v>0</v>
      </c>
      <c r="H342" s="26">
        <v>0</v>
      </c>
      <c r="I342" s="26">
        <v>0</v>
      </c>
      <c r="J342" s="79">
        <v>7934</v>
      </c>
      <c r="K342" s="26">
        <v>5453</v>
      </c>
      <c r="L342" s="26">
        <v>2481</v>
      </c>
      <c r="M342" s="79">
        <v>1721</v>
      </c>
      <c r="N342" s="26">
        <v>962</v>
      </c>
      <c r="O342" s="26">
        <v>759</v>
      </c>
      <c r="P342" s="79">
        <v>2205</v>
      </c>
      <c r="Q342" s="26">
        <v>1013</v>
      </c>
      <c r="R342" s="26">
        <v>1192</v>
      </c>
      <c r="S342"/>
    </row>
    <row r="343" spans="1:19" ht="19.5" customHeight="1" x14ac:dyDescent="0.3">
      <c r="A343"/>
      <c r="B343" s="147" t="s">
        <v>5</v>
      </c>
      <c r="C343" s="35">
        <f>SUM(D343+G343+J343+M343+P343)</f>
        <v>1459671</v>
      </c>
      <c r="D343" s="35">
        <f t="shared" ref="D343:R343" si="21">SUM(D317:D342)</f>
        <v>32370</v>
      </c>
      <c r="E343" s="35">
        <f t="shared" si="21"/>
        <v>7138</v>
      </c>
      <c r="F343" s="35">
        <f t="shared" si="21"/>
        <v>25232</v>
      </c>
      <c r="G343" s="35">
        <f t="shared" si="21"/>
        <v>36277</v>
      </c>
      <c r="H343" s="35">
        <f t="shared" si="21"/>
        <v>22664</v>
      </c>
      <c r="I343" s="35">
        <f t="shared" si="21"/>
        <v>13613</v>
      </c>
      <c r="J343" s="35">
        <f t="shared" si="21"/>
        <v>990181</v>
      </c>
      <c r="K343" s="35">
        <f t="shared" si="21"/>
        <v>700356</v>
      </c>
      <c r="L343" s="35">
        <f t="shared" si="21"/>
        <v>289825</v>
      </c>
      <c r="M343" s="35">
        <f t="shared" si="21"/>
        <v>163629</v>
      </c>
      <c r="N343" s="35">
        <f t="shared" si="21"/>
        <v>91011</v>
      </c>
      <c r="O343" s="35">
        <f t="shared" si="21"/>
        <v>72618</v>
      </c>
      <c r="P343" s="35">
        <f t="shared" si="21"/>
        <v>237214</v>
      </c>
      <c r="Q343" s="35">
        <f t="shared" si="21"/>
        <v>72903</v>
      </c>
      <c r="R343" s="35">
        <f t="shared" si="21"/>
        <v>164311</v>
      </c>
      <c r="S343"/>
    </row>
    <row r="344" spans="1:19" x14ac:dyDescent="0.3">
      <c r="B344" s="126" t="s">
        <v>220</v>
      </c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</row>
  </sheetData>
  <autoFilter ref="M111:N137" xr:uid="{00000000-0001-0000-0000-000000000000}">
    <sortState xmlns:xlrd2="http://schemas.microsoft.com/office/spreadsheetml/2017/richdata2" ref="M112:N137">
      <sortCondition ref="N111:N137"/>
    </sortState>
  </autoFilter>
  <mergeCells count="276">
    <mergeCell ref="N315:O315"/>
    <mergeCell ref="P315:P316"/>
    <mergeCell ref="Q315:R315"/>
    <mergeCell ref="E315:F315"/>
    <mergeCell ref="G315:G316"/>
    <mergeCell ref="H315:I315"/>
    <mergeCell ref="J315:J316"/>
    <mergeCell ref="K315:L315"/>
    <mergeCell ref="M315:M316"/>
    <mergeCell ref="P299:P300"/>
    <mergeCell ref="Q299:R299"/>
    <mergeCell ref="B314:B316"/>
    <mergeCell ref="C314:C316"/>
    <mergeCell ref="D314:F314"/>
    <mergeCell ref="G314:I314"/>
    <mergeCell ref="J314:L314"/>
    <mergeCell ref="M314:O314"/>
    <mergeCell ref="P314:R314"/>
    <mergeCell ref="D315:D316"/>
    <mergeCell ref="M298:O298"/>
    <mergeCell ref="P298:R298"/>
    <mergeCell ref="D299:D300"/>
    <mergeCell ref="E299:F299"/>
    <mergeCell ref="G299:G300"/>
    <mergeCell ref="H299:I299"/>
    <mergeCell ref="J299:J300"/>
    <mergeCell ref="K299:L299"/>
    <mergeCell ref="M299:M300"/>
    <mergeCell ref="N299:O299"/>
    <mergeCell ref="L279:M279"/>
    <mergeCell ref="L280:M280"/>
    <mergeCell ref="L281:M281"/>
    <mergeCell ref="L282:M282"/>
    <mergeCell ref="L283:M283"/>
    <mergeCell ref="B298:B300"/>
    <mergeCell ref="C298:C300"/>
    <mergeCell ref="D298:F298"/>
    <mergeCell ref="G298:I298"/>
    <mergeCell ref="J298:L298"/>
    <mergeCell ref="L256:M256"/>
    <mergeCell ref="L274:M274"/>
    <mergeCell ref="L275:M275"/>
    <mergeCell ref="L276:M276"/>
    <mergeCell ref="L277:M277"/>
    <mergeCell ref="L278:M278"/>
    <mergeCell ref="Q237:R237"/>
    <mergeCell ref="L239:N239"/>
    <mergeCell ref="L240:N240"/>
    <mergeCell ref="L241:N241"/>
    <mergeCell ref="L242:N242"/>
    <mergeCell ref="L252:M253"/>
    <mergeCell ref="N252:N253"/>
    <mergeCell ref="O252:O253"/>
    <mergeCell ref="P252:Q252"/>
    <mergeCell ref="K203:R203"/>
    <mergeCell ref="B204:C204"/>
    <mergeCell ref="B237:E238"/>
    <mergeCell ref="F237:F238"/>
    <mergeCell ref="G237:G238"/>
    <mergeCell ref="H237:H238"/>
    <mergeCell ref="I237:I238"/>
    <mergeCell ref="L237:N238"/>
    <mergeCell ref="O237:O238"/>
    <mergeCell ref="P237:P238"/>
    <mergeCell ref="K194:N195"/>
    <mergeCell ref="O194:O195"/>
    <mergeCell ref="P194:P195"/>
    <mergeCell ref="Q194:Q195"/>
    <mergeCell ref="R194:R195"/>
    <mergeCell ref="B200:E200"/>
    <mergeCell ref="K190:N191"/>
    <mergeCell ref="O190:O191"/>
    <mergeCell ref="P190:P191"/>
    <mergeCell ref="Q190:Q191"/>
    <mergeCell ref="R190:R191"/>
    <mergeCell ref="K192:N193"/>
    <mergeCell ref="O192:O193"/>
    <mergeCell ref="P192:P193"/>
    <mergeCell ref="Q192:Q193"/>
    <mergeCell ref="R192:R193"/>
    <mergeCell ref="K186:N187"/>
    <mergeCell ref="O186:O187"/>
    <mergeCell ref="P186:P187"/>
    <mergeCell ref="Q186:Q187"/>
    <mergeCell ref="R186:R187"/>
    <mergeCell ref="K188:N189"/>
    <mergeCell ref="O188:O189"/>
    <mergeCell ref="P188:P189"/>
    <mergeCell ref="Q188:Q189"/>
    <mergeCell ref="R188:R189"/>
    <mergeCell ref="K182:N183"/>
    <mergeCell ref="O182:O183"/>
    <mergeCell ref="P182:P183"/>
    <mergeCell ref="Q182:Q183"/>
    <mergeCell ref="R182:R183"/>
    <mergeCell ref="K184:N185"/>
    <mergeCell ref="O184:O185"/>
    <mergeCell ref="P184:P185"/>
    <mergeCell ref="Q184:Q185"/>
    <mergeCell ref="R184:R185"/>
    <mergeCell ref="K178:N179"/>
    <mergeCell ref="O178:O179"/>
    <mergeCell ref="P178:P179"/>
    <mergeCell ref="Q178:Q179"/>
    <mergeCell ref="R178:R179"/>
    <mergeCell ref="K180:N181"/>
    <mergeCell ref="O180:O181"/>
    <mergeCell ref="P180:P181"/>
    <mergeCell ref="Q180:Q181"/>
    <mergeCell ref="R180:R181"/>
    <mergeCell ref="K174:N175"/>
    <mergeCell ref="O174:O175"/>
    <mergeCell ref="P174:P175"/>
    <mergeCell ref="Q174:Q175"/>
    <mergeCell ref="R174:R175"/>
    <mergeCell ref="K176:N177"/>
    <mergeCell ref="O176:O177"/>
    <mergeCell ref="P176:P177"/>
    <mergeCell ref="Q176:Q177"/>
    <mergeCell ref="R176:R177"/>
    <mergeCell ref="K170:N171"/>
    <mergeCell ref="O170:O171"/>
    <mergeCell ref="P170:P171"/>
    <mergeCell ref="Q170:Q171"/>
    <mergeCell ref="R170:R171"/>
    <mergeCell ref="K172:N173"/>
    <mergeCell ref="O172:O173"/>
    <mergeCell ref="P172:P173"/>
    <mergeCell ref="Q172:Q173"/>
    <mergeCell ref="R172:R173"/>
    <mergeCell ref="Q166:Q167"/>
    <mergeCell ref="R166:R167"/>
    <mergeCell ref="K168:N169"/>
    <mergeCell ref="O168:O169"/>
    <mergeCell ref="P168:P169"/>
    <mergeCell ref="Q168:Q169"/>
    <mergeCell ref="R168:R169"/>
    <mergeCell ref="C108:D108"/>
    <mergeCell ref="B112:C112"/>
    <mergeCell ref="B166:E166"/>
    <mergeCell ref="K166:N167"/>
    <mergeCell ref="O166:O167"/>
    <mergeCell ref="P166:P167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2:D92"/>
    <mergeCell ref="K92:L92"/>
    <mergeCell ref="C93:D93"/>
    <mergeCell ref="K93:L93"/>
    <mergeCell ref="C94:D94"/>
    <mergeCell ref="C95:D95"/>
    <mergeCell ref="C89:D89"/>
    <mergeCell ref="K89:L89"/>
    <mergeCell ref="C90:D90"/>
    <mergeCell ref="K90:L90"/>
    <mergeCell ref="C91:D91"/>
    <mergeCell ref="K91:L91"/>
    <mergeCell ref="C86:D86"/>
    <mergeCell ref="K86:L86"/>
    <mergeCell ref="C87:D87"/>
    <mergeCell ref="K87:L87"/>
    <mergeCell ref="C88:D88"/>
    <mergeCell ref="K88:L88"/>
    <mergeCell ref="I80:I81"/>
    <mergeCell ref="C82:D82"/>
    <mergeCell ref="C83:D83"/>
    <mergeCell ref="C84:D84"/>
    <mergeCell ref="K84:L84"/>
    <mergeCell ref="C85:D85"/>
    <mergeCell ref="K85:L85"/>
    <mergeCell ref="B80:B81"/>
    <mergeCell ref="C80:D81"/>
    <mergeCell ref="E80:E81"/>
    <mergeCell ref="F80:F81"/>
    <mergeCell ref="G80:G81"/>
    <mergeCell ref="H80:H81"/>
    <mergeCell ref="J74:K74"/>
    <mergeCell ref="O74:P74"/>
    <mergeCell ref="J75:K75"/>
    <mergeCell ref="O75:P75"/>
    <mergeCell ref="J76:K76"/>
    <mergeCell ref="O76:P76"/>
    <mergeCell ref="J71:K71"/>
    <mergeCell ref="O71:P71"/>
    <mergeCell ref="J72:K72"/>
    <mergeCell ref="O72:P72"/>
    <mergeCell ref="J73:K73"/>
    <mergeCell ref="O73:P73"/>
    <mergeCell ref="B69:F69"/>
    <mergeCell ref="J69:K69"/>
    <mergeCell ref="O69:P69"/>
    <mergeCell ref="B70:F70"/>
    <mergeCell ref="J70:K70"/>
    <mergeCell ref="O70:P70"/>
    <mergeCell ref="B67:F67"/>
    <mergeCell ref="J67:K67"/>
    <mergeCell ref="O67:P67"/>
    <mergeCell ref="B68:F68"/>
    <mergeCell ref="J68:K68"/>
    <mergeCell ref="O68:P68"/>
    <mergeCell ref="B65:F65"/>
    <mergeCell ref="J65:K65"/>
    <mergeCell ref="O65:P65"/>
    <mergeCell ref="B66:F66"/>
    <mergeCell ref="J66:K66"/>
    <mergeCell ref="O66:P66"/>
    <mergeCell ref="B63:F63"/>
    <mergeCell ref="J63:K63"/>
    <mergeCell ref="O63:P63"/>
    <mergeCell ref="B64:F64"/>
    <mergeCell ref="J64:K64"/>
    <mergeCell ref="O64:P64"/>
    <mergeCell ref="B61:F61"/>
    <mergeCell ref="J61:K61"/>
    <mergeCell ref="O61:P61"/>
    <mergeCell ref="B62:F62"/>
    <mergeCell ref="J62:K62"/>
    <mergeCell ref="O62:P62"/>
    <mergeCell ref="L59:L60"/>
    <mergeCell ref="M59:M60"/>
    <mergeCell ref="O59:P60"/>
    <mergeCell ref="Q59:Q60"/>
    <mergeCell ref="R59:R60"/>
    <mergeCell ref="B60:F60"/>
    <mergeCell ref="B55:F55"/>
    <mergeCell ref="B56:F56"/>
    <mergeCell ref="B57:F57"/>
    <mergeCell ref="B58:F58"/>
    <mergeCell ref="B59:F59"/>
    <mergeCell ref="J59:K60"/>
    <mergeCell ref="K43:L43"/>
    <mergeCell ref="K44:L44"/>
    <mergeCell ref="L51:M51"/>
    <mergeCell ref="L52:M52"/>
    <mergeCell ref="L53:M53"/>
    <mergeCell ref="L54:M54"/>
    <mergeCell ref="K37:L37"/>
    <mergeCell ref="K38:L38"/>
    <mergeCell ref="K39:L39"/>
    <mergeCell ref="K40:L40"/>
    <mergeCell ref="K41:L41"/>
    <mergeCell ref="K42:L42"/>
    <mergeCell ref="N33:N34"/>
    <mergeCell ref="O33:O34"/>
    <mergeCell ref="P33:P34"/>
    <mergeCell ref="Q33:Q34"/>
    <mergeCell ref="K35:L35"/>
    <mergeCell ref="K36:L36"/>
    <mergeCell ref="K27:L27"/>
    <mergeCell ref="K28:L28"/>
    <mergeCell ref="K29:L29"/>
    <mergeCell ref="J33:J34"/>
    <mergeCell ref="K33:L34"/>
    <mergeCell ref="M33:M34"/>
    <mergeCell ref="K21:L21"/>
    <mergeCell ref="K22:L22"/>
    <mergeCell ref="K23:L23"/>
    <mergeCell ref="K24:L24"/>
    <mergeCell ref="K25:L25"/>
    <mergeCell ref="K26:L26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7" fitToHeight="0" orientation="portrait" r:id="rId1"/>
  <headerFooter alignWithMargins="0"/>
  <rowBreaks count="4" manualBreakCount="4">
    <brk id="77" max="18" man="1"/>
    <brk id="142" max="18" man="1"/>
    <brk id="233" max="18" man="1"/>
    <brk id="29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2024-10-18T16:58:02Z</dcterms:created>
  <dcterms:modified xsi:type="dcterms:W3CDTF">2024-10-18T16:58:26Z</dcterms:modified>
</cp:coreProperties>
</file>