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RISTIAN INFORMACIÓN SGIC\Información Institucional\Portal Estadístico\Piktochart\"/>
    </mc:Choice>
  </mc:AlternateContent>
  <xr:revisionPtr revIDLastSave="0" documentId="13_ncr:1_{A0B8F2EF-C79A-4540-9CF2-2BC5F0E987F9}" xr6:coauthVersionLast="47" xr6:coauthVersionMax="47" xr10:uidLastSave="{00000000-0000-0000-0000-000000000000}"/>
  <bookViews>
    <workbookView xWindow="-120" yWindow="-120" windowWidth="29040" windowHeight="15720" xr2:uid="{A4D7F55C-7231-4FED-81D1-B2261EE682A1}"/>
  </bookViews>
  <sheets>
    <sheet name="AP" sheetId="1" r:id="rId1"/>
  </sheets>
  <externalReferences>
    <externalReference r:id="rId2"/>
  </externalReferences>
  <definedNames>
    <definedName name="_xlnm._FilterDatabase" localSheetId="0" hidden="1">AP!$M$111:$N$137</definedName>
    <definedName name="_xlnm.Print_Area" localSheetId="0">AP!$A$1:$S$347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5" i="1" l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C311" i="1"/>
  <c r="C310" i="1"/>
  <c r="C309" i="1"/>
  <c r="C308" i="1"/>
  <c r="C307" i="1"/>
  <c r="C306" i="1"/>
  <c r="C305" i="1"/>
  <c r="C304" i="1"/>
  <c r="C303" i="1"/>
  <c r="C302" i="1"/>
  <c r="I295" i="1"/>
  <c r="H295" i="1"/>
  <c r="F294" i="1"/>
  <c r="G294" i="1" s="1"/>
  <c r="F293" i="1"/>
  <c r="G293" i="1" s="1"/>
  <c r="F292" i="1"/>
  <c r="G292" i="1" s="1"/>
  <c r="F291" i="1"/>
  <c r="G291" i="1" s="1"/>
  <c r="F290" i="1"/>
  <c r="F289" i="1"/>
  <c r="G289" i="1" s="1"/>
  <c r="F288" i="1"/>
  <c r="G288" i="1" s="1"/>
  <c r="F287" i="1"/>
  <c r="G287" i="1" s="1"/>
  <c r="O286" i="1"/>
  <c r="P286" i="1" s="1"/>
  <c r="N286" i="1"/>
  <c r="F286" i="1"/>
  <c r="G286" i="1" s="1"/>
  <c r="P285" i="1"/>
  <c r="F285" i="1"/>
  <c r="P284" i="1"/>
  <c r="F284" i="1"/>
  <c r="P283" i="1"/>
  <c r="F283" i="1"/>
  <c r="P282" i="1"/>
  <c r="F282" i="1"/>
  <c r="P281" i="1"/>
  <c r="F281" i="1"/>
  <c r="G281" i="1" s="1"/>
  <c r="P280" i="1"/>
  <c r="F280" i="1"/>
  <c r="G280" i="1" s="1"/>
  <c r="P279" i="1"/>
  <c r="F279" i="1"/>
  <c r="G279" i="1" s="1"/>
  <c r="P278" i="1"/>
  <c r="F278" i="1"/>
  <c r="G278" i="1" s="1"/>
  <c r="P277" i="1"/>
  <c r="F277" i="1"/>
  <c r="G277" i="1" s="1"/>
  <c r="P276" i="1"/>
  <c r="F276" i="1"/>
  <c r="G276" i="1" s="1"/>
  <c r="F275" i="1"/>
  <c r="F274" i="1"/>
  <c r="F273" i="1"/>
  <c r="F272" i="1"/>
  <c r="F271" i="1"/>
  <c r="F270" i="1"/>
  <c r="F269" i="1"/>
  <c r="F268" i="1"/>
  <c r="F267" i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Q257" i="1"/>
  <c r="P257" i="1"/>
  <c r="F257" i="1"/>
  <c r="N256" i="1"/>
  <c r="F256" i="1"/>
  <c r="N255" i="1"/>
  <c r="N257" i="1" s="1"/>
  <c r="F255" i="1"/>
  <c r="F254" i="1"/>
  <c r="F253" i="1"/>
  <c r="F252" i="1"/>
  <c r="F251" i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R244" i="1"/>
  <c r="Q244" i="1"/>
  <c r="O244" i="1"/>
  <c r="F244" i="1"/>
  <c r="G244" i="1" s="1"/>
  <c r="P243" i="1"/>
  <c r="O243" i="1"/>
  <c r="F243" i="1"/>
  <c r="O242" i="1"/>
  <c r="P242" i="1" s="1"/>
  <c r="F242" i="1"/>
  <c r="O241" i="1"/>
  <c r="P241" i="1" s="1"/>
  <c r="F241" i="1"/>
  <c r="O240" i="1"/>
  <c r="P240" i="1" s="1"/>
  <c r="P244" i="1" s="1"/>
  <c r="F240" i="1"/>
  <c r="I233" i="1"/>
  <c r="H233" i="1"/>
  <c r="G233" i="1"/>
  <c r="F233" i="1"/>
  <c r="E233" i="1"/>
  <c r="I232" i="1"/>
  <c r="H232" i="1"/>
  <c r="G232" i="1"/>
  <c r="F232" i="1"/>
  <c r="E232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I201" i="1"/>
  <c r="H201" i="1"/>
  <c r="F200" i="1"/>
  <c r="F199" i="1"/>
  <c r="F198" i="1"/>
  <c r="G198" i="1" s="1"/>
  <c r="R197" i="1"/>
  <c r="Q197" i="1"/>
  <c r="F197" i="1"/>
  <c r="G197" i="1" s="1"/>
  <c r="F196" i="1"/>
  <c r="G196" i="1" s="1"/>
  <c r="O195" i="1"/>
  <c r="P195" i="1" s="1"/>
  <c r="F195" i="1"/>
  <c r="G195" i="1" s="1"/>
  <c r="F194" i="1"/>
  <c r="G194" i="1" s="1"/>
  <c r="O193" i="1"/>
  <c r="P193" i="1" s="1"/>
  <c r="F193" i="1"/>
  <c r="G193" i="1" s="1"/>
  <c r="F192" i="1"/>
  <c r="G192" i="1" s="1"/>
  <c r="O191" i="1"/>
  <c r="F191" i="1"/>
  <c r="F190" i="1"/>
  <c r="O189" i="1"/>
  <c r="F189" i="1"/>
  <c r="F188" i="1"/>
  <c r="O187" i="1"/>
  <c r="F187" i="1"/>
  <c r="F186" i="1"/>
  <c r="O185" i="1"/>
  <c r="F185" i="1"/>
  <c r="G185" i="1" s="1"/>
  <c r="F184" i="1"/>
  <c r="G184" i="1" s="1"/>
  <c r="O183" i="1"/>
  <c r="F183" i="1"/>
  <c r="G183" i="1" s="1"/>
  <c r="F182" i="1"/>
  <c r="G182" i="1" s="1"/>
  <c r="O181" i="1"/>
  <c r="P181" i="1" s="1"/>
  <c r="F181" i="1"/>
  <c r="G181" i="1" s="1"/>
  <c r="F180" i="1"/>
  <c r="G180" i="1" s="1"/>
  <c r="O179" i="1"/>
  <c r="P179" i="1" s="1"/>
  <c r="F179" i="1"/>
  <c r="F178" i="1"/>
  <c r="O177" i="1"/>
  <c r="F177" i="1"/>
  <c r="F176" i="1"/>
  <c r="O175" i="1"/>
  <c r="F175" i="1"/>
  <c r="F174" i="1"/>
  <c r="O173" i="1"/>
  <c r="F173" i="1"/>
  <c r="F201" i="1" s="1"/>
  <c r="F172" i="1"/>
  <c r="G172" i="1" s="1"/>
  <c r="O171" i="1"/>
  <c r="F171" i="1"/>
  <c r="G171" i="1" s="1"/>
  <c r="F170" i="1"/>
  <c r="G170" i="1" s="1"/>
  <c r="O169" i="1"/>
  <c r="O197" i="1" s="1"/>
  <c r="P185" i="1" s="1"/>
  <c r="F169" i="1"/>
  <c r="G169" i="1" s="1"/>
  <c r="F168" i="1"/>
  <c r="G168" i="1" s="1"/>
  <c r="E161" i="1"/>
  <c r="E162" i="1" s="1"/>
  <c r="D161" i="1"/>
  <c r="D162" i="1" s="1"/>
  <c r="C161" i="1"/>
  <c r="C162" i="1" s="1"/>
  <c r="C160" i="1"/>
  <c r="C159" i="1"/>
  <c r="R158" i="1"/>
  <c r="Q158" i="1"/>
  <c r="C158" i="1"/>
  <c r="O157" i="1"/>
  <c r="C157" i="1"/>
  <c r="O156" i="1"/>
  <c r="C156" i="1"/>
  <c r="O155" i="1"/>
  <c r="C155" i="1"/>
  <c r="O154" i="1"/>
  <c r="C154" i="1"/>
  <c r="O153" i="1"/>
  <c r="C153" i="1"/>
  <c r="O152" i="1"/>
  <c r="C152" i="1"/>
  <c r="O151" i="1"/>
  <c r="O158" i="1" s="1"/>
  <c r="P153" i="1" s="1"/>
  <c r="C151" i="1"/>
  <c r="I139" i="1"/>
  <c r="I140" i="1" s="1"/>
  <c r="H139" i="1"/>
  <c r="H140" i="1" s="1"/>
  <c r="G139" i="1"/>
  <c r="G140" i="1" s="1"/>
  <c r="F139" i="1"/>
  <c r="F140" i="1" s="1"/>
  <c r="E139" i="1"/>
  <c r="E140" i="1" s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I108" i="1"/>
  <c r="H108" i="1"/>
  <c r="G108" i="1"/>
  <c r="F108" i="1"/>
  <c r="E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N95" i="1"/>
  <c r="O95" i="1" s="1"/>
  <c r="M95" i="1"/>
  <c r="C95" i="1"/>
  <c r="O94" i="1"/>
  <c r="C94" i="1"/>
  <c r="O93" i="1"/>
  <c r="C93" i="1"/>
  <c r="O92" i="1"/>
  <c r="C92" i="1"/>
  <c r="O91" i="1"/>
  <c r="C91" i="1"/>
  <c r="O90" i="1"/>
  <c r="C90" i="1"/>
  <c r="O89" i="1"/>
  <c r="C89" i="1"/>
  <c r="C108" i="1" s="1"/>
  <c r="O88" i="1"/>
  <c r="C88" i="1"/>
  <c r="O87" i="1"/>
  <c r="C87" i="1"/>
  <c r="O86" i="1"/>
  <c r="C86" i="1"/>
  <c r="O85" i="1"/>
  <c r="C85" i="1"/>
  <c r="C84" i="1"/>
  <c r="C83" i="1"/>
  <c r="C82" i="1"/>
  <c r="Q77" i="1"/>
  <c r="R73" i="1" s="1"/>
  <c r="L77" i="1"/>
  <c r="M70" i="1" s="1"/>
  <c r="R76" i="1"/>
  <c r="M76" i="1"/>
  <c r="R75" i="1"/>
  <c r="M75" i="1"/>
  <c r="R74" i="1"/>
  <c r="M74" i="1"/>
  <c r="G71" i="1"/>
  <c r="H58" i="1" s="1"/>
  <c r="H70" i="1"/>
  <c r="R69" i="1"/>
  <c r="H69" i="1"/>
  <c r="R68" i="1"/>
  <c r="M68" i="1"/>
  <c r="H68" i="1"/>
  <c r="R67" i="1"/>
  <c r="M67" i="1"/>
  <c r="H67" i="1"/>
  <c r="H64" i="1"/>
  <c r="H63" i="1"/>
  <c r="R62" i="1"/>
  <c r="M62" i="1"/>
  <c r="H62" i="1"/>
  <c r="R61" i="1"/>
  <c r="M61" i="1"/>
  <c r="H61" i="1"/>
  <c r="H60" i="1"/>
  <c r="H59" i="1"/>
  <c r="N55" i="1"/>
  <c r="O54" i="1"/>
  <c r="O53" i="1"/>
  <c r="O52" i="1"/>
  <c r="O55" i="1" s="1"/>
  <c r="Q45" i="1"/>
  <c r="P45" i="1"/>
  <c r="O45" i="1"/>
  <c r="N45" i="1"/>
  <c r="M45" i="1"/>
  <c r="K45" i="1"/>
  <c r="K29" i="1"/>
  <c r="P152" i="1" l="1"/>
  <c r="P183" i="1"/>
  <c r="P154" i="1"/>
  <c r="P171" i="1"/>
  <c r="P155" i="1"/>
  <c r="G290" i="1"/>
  <c r="G283" i="1"/>
  <c r="G179" i="1"/>
  <c r="G201" i="1"/>
  <c r="G251" i="1"/>
  <c r="G267" i="1"/>
  <c r="G186" i="1"/>
  <c r="G199" i="1"/>
  <c r="P173" i="1"/>
  <c r="G187" i="1"/>
  <c r="G200" i="1"/>
  <c r="G240" i="1"/>
  <c r="G252" i="1"/>
  <c r="G268" i="1"/>
  <c r="G282" i="1"/>
  <c r="P156" i="1"/>
  <c r="G174" i="1"/>
  <c r="P187" i="1"/>
  <c r="G253" i="1"/>
  <c r="G269" i="1"/>
  <c r="G175" i="1"/>
  <c r="G188" i="1"/>
  <c r="G241" i="1"/>
  <c r="G254" i="1"/>
  <c r="G270" i="1"/>
  <c r="P157" i="1"/>
  <c r="P175" i="1"/>
  <c r="G189" i="1"/>
  <c r="G255" i="1"/>
  <c r="G271" i="1"/>
  <c r="G176" i="1"/>
  <c r="P189" i="1"/>
  <c r="G242" i="1"/>
  <c r="G272" i="1"/>
  <c r="G284" i="1"/>
  <c r="G177" i="1"/>
  <c r="G190" i="1"/>
  <c r="G256" i="1"/>
  <c r="G273" i="1"/>
  <c r="P177" i="1"/>
  <c r="G191" i="1"/>
  <c r="G243" i="1"/>
  <c r="O256" i="1"/>
  <c r="G274" i="1"/>
  <c r="G285" i="1"/>
  <c r="G178" i="1"/>
  <c r="P191" i="1"/>
  <c r="G257" i="1"/>
  <c r="G275" i="1"/>
  <c r="F295" i="1"/>
  <c r="G295" i="1" s="1"/>
  <c r="R63" i="1"/>
  <c r="O255" i="1"/>
  <c r="O257" i="1" s="1"/>
  <c r="P169" i="1"/>
  <c r="P197" i="1" s="1"/>
  <c r="R64" i="1"/>
  <c r="R77" i="1" s="1"/>
  <c r="M71" i="1"/>
  <c r="H56" i="1"/>
  <c r="H66" i="1"/>
  <c r="R72" i="1"/>
  <c r="M69" i="1"/>
  <c r="R70" i="1"/>
  <c r="M64" i="1"/>
  <c r="H65" i="1"/>
  <c r="P151" i="1"/>
  <c r="M65" i="1"/>
  <c r="M72" i="1"/>
  <c r="H57" i="1"/>
  <c r="M66" i="1"/>
  <c r="M73" i="1"/>
  <c r="G173" i="1"/>
  <c r="M63" i="1"/>
  <c r="M77" i="1" s="1"/>
  <c r="R71" i="1"/>
  <c r="R65" i="1"/>
  <c r="R66" i="1"/>
  <c r="P158" i="1" l="1"/>
  <c r="H71" i="1"/>
</calcChain>
</file>

<file path=xl/sharedStrings.xml><?xml version="1.0" encoding="utf-8"?>
<sst xmlns="http://schemas.openxmlformats.org/spreadsheetml/2006/main" count="536" uniqueCount="222">
  <si>
    <t>REPORTE ESTADÍSTICO DE ACCIONES PREVENTIVAS REALIZADAS POR LOS CENTROS EMERGENCIA MUJER</t>
  </si>
  <si>
    <t>Periodo: Enero - Octubre, 2024 (Preliminar)</t>
  </si>
  <si>
    <t>Periodo: 2021</t>
  </si>
  <si>
    <r>
      <t xml:space="preserve">Figura N°1: </t>
    </r>
    <r>
      <rPr>
        <sz val="14"/>
        <color theme="1"/>
        <rFont val="Arial Narrow"/>
        <family val="2"/>
      </rPr>
      <t>Acciones preventivas según departamento</t>
    </r>
  </si>
  <si>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</si>
  <si>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</si>
  <si>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</si>
  <si>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</si>
  <si>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</si>
  <si>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</si>
  <si>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</si>
  <si>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</si>
  <si>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</si>
  <si>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</si>
  <si>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</si>
  <si>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</si>
  <si>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Estrategia comunitaria</t>
  </si>
  <si>
    <t>Estrategia educativa</t>
  </si>
  <si>
    <t>Estrategia comunicacional</t>
  </si>
  <si>
    <t>Acciones transversales</t>
  </si>
  <si>
    <t>PPoR</t>
  </si>
  <si>
    <t>Leyenda</t>
  </si>
  <si>
    <t>Intervalo</t>
  </si>
  <si>
    <t>665 a 2 554 acciones</t>
  </si>
  <si>
    <t>2 555 a 4 443 acciones</t>
  </si>
  <si>
    <t>4 444 a 6 332 acciones</t>
  </si>
  <si>
    <t>6 333 a 8 221 acciones</t>
  </si>
  <si>
    <t>8 222 a 10 110 acciones</t>
  </si>
  <si>
    <t>10 111 a 17 791 acciones</t>
  </si>
  <si>
    <t>Participación del Programa Nacional Aurora</t>
  </si>
  <si>
    <t>% Acción</t>
  </si>
  <si>
    <t>Organizador</t>
  </si>
  <si>
    <t>Coorganizador</t>
  </si>
  <si>
    <t>Invitado</t>
  </si>
  <si>
    <t>Intervención</t>
  </si>
  <si>
    <t>%</t>
  </si>
  <si>
    <t>Capacitación y sensibilización a la comunidad</t>
  </si>
  <si>
    <t>Orientación a varones para la construcción de una nueva forma de masculinidad que no permita la transmisión del ciclo de violencia</t>
  </si>
  <si>
    <t>Desarrollo de habilidades para fortalecer autoestima y capacidad de decisión frente a situaciones de violencia</t>
  </si>
  <si>
    <t>Empoderamiento socioeconómico de las mujeres víctimas o en situación de riesgo</t>
  </si>
  <si>
    <t>Institución que coorganizó con el Programa Nacional Aurora</t>
  </si>
  <si>
    <t>Institución que invitó al Programa Nacional Aurora</t>
  </si>
  <si>
    <t>Prevención en la comunidad educativa</t>
  </si>
  <si>
    <t>Acciones de sensibilización campaña 25 de noviembre</t>
  </si>
  <si>
    <t>Gobiernos regionales</t>
  </si>
  <si>
    <t>Comunicación para el cambio de comportamiento</t>
  </si>
  <si>
    <t>Gobiernos locales (Prov./Dist.)</t>
  </si>
  <si>
    <t>Incidencia con autoridades, espacios de concertación y empresas</t>
  </si>
  <si>
    <t>Instituciones educativas</t>
  </si>
  <si>
    <t>Desarrollo de capacidades</t>
  </si>
  <si>
    <t>Universidades/Institutos</t>
  </si>
  <si>
    <t>Acciones de movilización masiva, artísticas, culturales y edu-entretenimiento</t>
  </si>
  <si>
    <t>Instituciones públicas</t>
  </si>
  <si>
    <t>Acciones en tambos</t>
  </si>
  <si>
    <t>Instituciones privadas</t>
  </si>
  <si>
    <t>Empoderamiento económico</t>
  </si>
  <si>
    <t>Iglesias</t>
  </si>
  <si>
    <t>Fortalecimiento organizacional comunitario</t>
  </si>
  <si>
    <t>Organizaciones sociales</t>
  </si>
  <si>
    <t>Fortalecimiento de habilidades de decisión</t>
  </si>
  <si>
    <t>Comité/Mesa/Red</t>
  </si>
  <si>
    <t>Trabajo con hombres</t>
  </si>
  <si>
    <t>Comunidades</t>
  </si>
  <si>
    <t>Agencias de cooperación internacional</t>
  </si>
  <si>
    <t>Empresas</t>
  </si>
  <si>
    <t>Medios de comunicación</t>
  </si>
  <si>
    <t>ONG</t>
  </si>
  <si>
    <t>Otras instituciones</t>
  </si>
  <si>
    <t>Gobiernos locales (Distritales)</t>
  </si>
  <si>
    <t>Región</t>
  </si>
  <si>
    <t>Amazonas</t>
  </si>
  <si>
    <t>Áncash</t>
  </si>
  <si>
    <t>Apurímac</t>
  </si>
  <si>
    <t>Variación porcentual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</si>
  <si>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</si>
  <si>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</si>
  <si>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</si>
  <si>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</si>
  <si>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</si>
  <si>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</si>
  <si>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</si>
  <si>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</si>
  <si>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</si>
  <si>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</si>
  <si>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</si>
  <si>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</t>
  </si>
  <si>
    <t>Lima Provincia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</si>
  <si>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</si>
  <si>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</si>
  <si>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</si>
  <si>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</si>
  <si>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</si>
  <si>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</si>
  <si>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</si>
  <si>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</si>
  <si>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</si>
  <si>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</si>
  <si>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</t>
  </si>
  <si>
    <t>Región de ubicación del CEM</t>
  </si>
  <si>
    <t>Total de acciones preventivas</t>
  </si>
  <si>
    <t>2024 *</t>
  </si>
  <si>
    <t>* Información estadística preliminar a octubre de 2024.</t>
  </si>
  <si>
    <t>SECCION II: CARACTERISTICAS DE LA POBLACIÓN INFORMADA EN LAS ACCIONES PREVENTIVAS</t>
  </si>
  <si>
    <t>Mujer</t>
  </si>
  <si>
    <t>Hombre</t>
  </si>
  <si>
    <t>Grupo
de edad</t>
  </si>
  <si>
    <t>&lt; 6 años</t>
  </si>
  <si>
    <t>6 a 11 años</t>
  </si>
  <si>
    <t>12 a 14 años</t>
  </si>
  <si>
    <t>15 a 17 años</t>
  </si>
  <si>
    <t>18 a 29 años</t>
  </si>
  <si>
    <t>30 a 59 años</t>
  </si>
  <si>
    <t>60 a más años</t>
  </si>
  <si>
    <t>Tipo de beneficiario/a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</si>
  <si>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</si>
  <si>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</si>
  <si>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</si>
  <si>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</si>
  <si>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</si>
  <si>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</si>
  <si>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</si>
  <si>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</si>
  <si>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</si>
  <si>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</si>
  <si>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</si>
  <si>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en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</si>
  <si>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</si>
  <si>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</si>
  <si>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</si>
  <si>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</si>
  <si>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</si>
  <si>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</si>
  <si>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</si>
  <si>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</si>
  <si>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</si>
  <si>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</si>
  <si>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organizaciones sociales</t>
  </si>
  <si>
    <t>Integrantes de redes comunales</t>
  </si>
  <si>
    <t>Representantes de ONG</t>
  </si>
  <si>
    <t>Integrantes de Instancia/Mesa/Comité/Red</t>
  </si>
  <si>
    <t>Agentes comunitarios</t>
  </si>
  <si>
    <t>Hombres y mujeres integrantes de hogares</t>
  </si>
  <si>
    <t>Autoridades académicas</t>
  </si>
  <si>
    <t>Servidores/as públicos/as</t>
  </si>
  <si>
    <t>Trabajadores/as del hogar</t>
  </si>
  <si>
    <t>Población en general</t>
  </si>
  <si>
    <t>Otro</t>
  </si>
  <si>
    <r>
      <t xml:space="preserve">Figura N°2: </t>
    </r>
    <r>
      <rPr>
        <sz val="12"/>
        <color theme="1"/>
        <rFont val="Arial Narrow"/>
        <family val="2"/>
      </rPr>
      <t>Personas informadas por los Centros de Emergencia Mujer según departamento</t>
    </r>
  </si>
  <si>
    <t>Total de personas informadas</t>
  </si>
  <si>
    <t>12 777 a 40 647 personas</t>
  </si>
  <si>
    <t>40 648 a 68 518 personas</t>
  </si>
  <si>
    <t>68 519 a 96 388 personas</t>
  </si>
  <si>
    <t>96 389 a 124 259 personas</t>
  </si>
  <si>
    <t>124 260 a 152 129 personas</t>
  </si>
  <si>
    <t>152 130 a 337 974 personas</t>
  </si>
  <si>
    <t>Temática principal de la acción preventiva</t>
  </si>
  <si>
    <t>Tipo de acción preventiva</t>
  </si>
  <si>
    <t>Sexo</t>
  </si>
  <si>
    <t>Derechos humanos y ciudadanía</t>
  </si>
  <si>
    <t>Sostenida</t>
  </si>
  <si>
    <t>Derechos sexuales y reproductivos</t>
  </si>
  <si>
    <t>Breve</t>
  </si>
  <si>
    <t>Género</t>
  </si>
  <si>
    <t>Asistencia técnica</t>
  </si>
  <si>
    <t>Masculinidad</t>
  </si>
  <si>
    <t>A demanda</t>
  </si>
  <si>
    <t>Gestión, planificación y redes</t>
  </si>
  <si>
    <t>Liderazgo</t>
  </si>
  <si>
    <t>Violencia contra la mujer</t>
  </si>
  <si>
    <t>Violencia contra los integrantes del grupo familiar / Violencia familiar</t>
  </si>
  <si>
    <t>Violencia de género</t>
  </si>
  <si>
    <t>Feminicidio/Tentativa</t>
  </si>
  <si>
    <t>Violencia en relaciones de pareja</t>
  </si>
  <si>
    <t>Violencia física</t>
  </si>
  <si>
    <t>Violencia psicológica</t>
  </si>
  <si>
    <t>Violencia económica/Patrimonial</t>
  </si>
  <si>
    <t>Área donde se realizó la acción preventiva</t>
  </si>
  <si>
    <t>Violencia sexual</t>
  </si>
  <si>
    <t>Trata</t>
  </si>
  <si>
    <t>Urbana</t>
  </si>
  <si>
    <t>Acoso sexual en espacios públicos</t>
  </si>
  <si>
    <t>Rural</t>
  </si>
  <si>
    <t>Hostigamiento sexual</t>
  </si>
  <si>
    <t>Prostitución forzada</t>
  </si>
  <si>
    <t>Explotación sexual comercial</t>
  </si>
  <si>
    <t>Violencia contra mujeres migrantes</t>
  </si>
  <si>
    <t>Violencia contra mujeres privadas de libertad</t>
  </si>
  <si>
    <t>Violencia contra mujeres con discapacidad</t>
  </si>
  <si>
    <t>Violencia por orientación sexual</t>
  </si>
  <si>
    <t>Violencia contra mujeres indígenas u originarias</t>
  </si>
  <si>
    <t>Violencia contra mujeres afroperuanas</t>
  </si>
  <si>
    <t>Violencia contra mujeres adultas mayores</t>
  </si>
  <si>
    <t>Violencia en los servicios de salud sexual y reproductivo</t>
  </si>
  <si>
    <t>Esterilizaciones forzadas</t>
  </si>
  <si>
    <t>Violencia contra mujeres con VIH</t>
  </si>
  <si>
    <t>Violencia y TIC</t>
  </si>
  <si>
    <t>Violencia en conflictos sociales</t>
  </si>
  <si>
    <t>Violencia en conflicto armado</t>
  </si>
  <si>
    <t>Acoso político</t>
  </si>
  <si>
    <t>Secuestro / Tortura</t>
  </si>
  <si>
    <t>Violencia Institucional</t>
  </si>
  <si>
    <t>Maltrato infantil y adolescente</t>
  </si>
  <si>
    <t>Abuso sexual infantil</t>
  </si>
  <si>
    <t>Prevención de drogas asociados a la violencia</t>
  </si>
  <si>
    <t>Bullying / Violencia escolar</t>
  </si>
  <si>
    <t>Marco normativo internacional y nacional</t>
  </si>
  <si>
    <t>Seguridad ciudadana</t>
  </si>
  <si>
    <t>Planes nacionales</t>
  </si>
  <si>
    <t>Descentralización</t>
  </si>
  <si>
    <t>Organización comunal</t>
  </si>
  <si>
    <t>Estrategias de prevención de la violencia</t>
  </si>
  <si>
    <t>Buen trato</t>
  </si>
  <si>
    <t>Crecimiento y desarrollo personal / Familiar</t>
  </si>
  <si>
    <t>Pautas de crianza</t>
  </si>
  <si>
    <t>Familia</t>
  </si>
  <si>
    <t>Emprendimiento económico</t>
  </si>
  <si>
    <t>Calidad de atención frente a la violencia</t>
  </si>
  <si>
    <t>Tolerancia social</t>
  </si>
  <si>
    <t>Tratamiento de la noticia</t>
  </si>
  <si>
    <t xml:space="preserve"> </t>
  </si>
  <si>
    <t>Subtotal</t>
  </si>
  <si>
    <t>Fuente: Registro de acciones preventivas / SGIC / UPPM /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</si>
</sst>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Univers"/>
      <family val="2"/>
    </font>
    <font>
      <sz val="11"/>
      <name val="Calibri"/>
      <family val="2"/>
      <scheme val="minor"/>
    </font>
    <font>
      <b/>
      <sz val="10"/>
      <color indexed="8"/>
      <name val="Arial Narrow"/>
      <family val="2"/>
    </font>
    <font>
      <sz val="8"/>
      <name val="Arial"/>
      <family val="2"/>
    </font>
    <font>
      <b/>
      <sz val="14"/>
      <color rgb="FFFF0000"/>
      <name val="Arial Narrow"/>
      <family val="2"/>
    </font>
    <font>
      <b/>
      <sz val="11"/>
      <color theme="0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</font>
    <font>
      <b/>
      <sz val="10.5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0"/>
      <name val="Arial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4"/>
      <color rgb="FFFF8080"/>
      <name val="Arial Narrow"/>
      <family val="2"/>
    </font>
    <font>
      <b/>
      <sz val="1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rgb="FF75717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7F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0CECE"/>
        <bgColor indexed="9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24" fillId="0" borderId="0" applyBorder="0"/>
    <xf numFmtId="0" fontId="26" fillId="0" borderId="0"/>
    <xf numFmtId="9" fontId="7" fillId="0" borderId="0" applyFont="0" applyFill="0" applyBorder="0" applyAlignment="0" applyProtection="0"/>
  </cellStyleXfs>
  <cellXfs count="1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8" fillId="3" borderId="0" xfId="2" applyFont="1" applyFill="1" applyAlignment="1">
      <alignment horizontal="centerContinuous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9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21" fillId="4" borderId="4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25" fillId="8" borderId="7" xfId="3" applyFont="1" applyFill="1" applyBorder="1" applyAlignment="1">
      <alignment horizontal="center" vertical="center"/>
    </xf>
    <xf numFmtId="0" fontId="25" fillId="8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7" fillId="9" borderId="0" xfId="4" applyFont="1" applyFill="1"/>
    <xf numFmtId="3" fontId="27" fillId="0" borderId="8" xfId="3" applyNumberFormat="1" applyFont="1" applyBorder="1" applyAlignment="1">
      <alignment horizontal="left" vertical="center"/>
    </xf>
    <xf numFmtId="3" fontId="27" fillId="0" borderId="7" xfId="3" applyNumberFormat="1" applyFont="1" applyBorder="1" applyAlignment="1">
      <alignment horizontal="left" vertical="center"/>
    </xf>
    <xf numFmtId="0" fontId="27" fillId="10" borderId="0" xfId="4" applyFont="1" applyFill="1"/>
    <xf numFmtId="0" fontId="22" fillId="6" borderId="5" xfId="0" applyFont="1" applyFill="1" applyBorder="1" applyAlignment="1">
      <alignment horizontal="left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7" fillId="11" borderId="0" xfId="4" applyFont="1" applyFill="1"/>
    <xf numFmtId="0" fontId="21" fillId="4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 wrapText="1"/>
    </xf>
    <xf numFmtId="0" fontId="27" fillId="12" borderId="0" xfId="4" applyFont="1" applyFill="1"/>
    <xf numFmtId="0" fontId="27" fillId="13" borderId="0" xfId="4" applyFont="1" applyFill="1"/>
    <xf numFmtId="0" fontId="27" fillId="14" borderId="0" xfId="4" applyFont="1" applyFill="1"/>
    <xf numFmtId="0" fontId="20" fillId="4" borderId="0" xfId="0" applyFont="1" applyFill="1" applyAlignment="1">
      <alignment horizontal="left" vertical="center"/>
    </xf>
    <xf numFmtId="0" fontId="20" fillId="7" borderId="6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left" vertical="center" wrapText="1"/>
    </xf>
    <xf numFmtId="3" fontId="23" fillId="16" borderId="3" xfId="0" applyNumberFormat="1" applyFont="1" applyFill="1" applyBorder="1" applyAlignment="1">
      <alignment horizontal="center" vertical="center" wrapText="1"/>
    </xf>
    <xf numFmtId="164" fontId="21" fillId="16" borderId="3" xfId="1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9" fontId="22" fillId="6" borderId="5" xfId="1" applyFont="1" applyFill="1" applyBorder="1" applyAlignment="1">
      <alignment horizontal="center" vertical="center" wrapText="1"/>
    </xf>
    <xf numFmtId="165" fontId="21" fillId="4" borderId="3" xfId="1" applyNumberFormat="1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left" vertical="center" wrapText="1"/>
    </xf>
    <xf numFmtId="165" fontId="22" fillId="6" borderId="5" xfId="1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164" fontId="22" fillId="6" borderId="5" xfId="1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0" fontId="29" fillId="17" borderId="0" xfId="2" applyFont="1" applyFill="1" applyAlignment="1">
      <alignment vertical="top"/>
    </xf>
    <xf numFmtId="0" fontId="30" fillId="4" borderId="0" xfId="0" applyFont="1" applyFill="1" applyAlignment="1">
      <alignment horizontal="left" vertical="center"/>
    </xf>
    <xf numFmtId="0" fontId="31" fillId="18" borderId="10" xfId="2" applyFont="1" applyFill="1" applyBorder="1" applyAlignment="1">
      <alignment horizontal="center" vertical="center" wrapText="1"/>
    </xf>
    <xf numFmtId="0" fontId="31" fillId="18" borderId="11" xfId="2" applyFont="1" applyFill="1" applyBorder="1" applyAlignment="1">
      <alignment horizontal="center" vertical="center" wrapText="1"/>
    </xf>
    <xf numFmtId="0" fontId="31" fillId="18" borderId="12" xfId="2" applyFont="1" applyFill="1" applyBorder="1" applyAlignment="1">
      <alignment horizontal="center" vertical="center" wrapText="1"/>
    </xf>
    <xf numFmtId="0" fontId="31" fillId="18" borderId="13" xfId="2" applyFont="1" applyFill="1" applyBorder="1" applyAlignment="1">
      <alignment horizontal="center" vertical="center" wrapText="1"/>
    </xf>
    <xf numFmtId="3" fontId="32" fillId="0" borderId="14" xfId="2" applyNumberFormat="1" applyFont="1" applyBorder="1" applyAlignment="1">
      <alignment horizontal="left" vertical="center"/>
    </xf>
    <xf numFmtId="3" fontId="33" fillId="0" borderId="14" xfId="2" applyNumberFormat="1" applyFont="1" applyBorder="1" applyAlignment="1">
      <alignment horizontal="center" vertical="center"/>
    </xf>
    <xf numFmtId="3" fontId="22" fillId="0" borderId="14" xfId="2" applyNumberFormat="1" applyFont="1" applyBorder="1" applyAlignment="1">
      <alignment horizontal="left" vertical="center"/>
    </xf>
    <xf numFmtId="3" fontId="22" fillId="0" borderId="14" xfId="2" applyNumberFormat="1" applyFont="1" applyBorder="1" applyAlignment="1">
      <alignment horizontal="center" vertical="center"/>
    </xf>
    <xf numFmtId="3" fontId="4" fillId="0" borderId="14" xfId="2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22" fillId="0" borderId="15" xfId="2" applyNumberFormat="1" applyFont="1" applyBorder="1" applyAlignment="1">
      <alignment horizontal="left" vertical="center"/>
    </xf>
    <xf numFmtId="3" fontId="4" fillId="0" borderId="15" xfId="2" applyNumberFormat="1" applyFont="1" applyBorder="1" applyAlignment="1">
      <alignment horizontal="center" vertical="center"/>
    </xf>
    <xf numFmtId="0" fontId="34" fillId="8" borderId="16" xfId="2" applyFont="1" applyFill="1" applyBorder="1" applyAlignment="1">
      <alignment horizontal="center" vertical="center"/>
    </xf>
    <xf numFmtId="164" fontId="22" fillId="0" borderId="16" xfId="5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/>
    </xf>
    <xf numFmtId="3" fontId="35" fillId="4" borderId="3" xfId="0" applyNumberFormat="1" applyFont="1" applyFill="1" applyBorder="1" applyAlignment="1">
      <alignment horizontal="center" vertical="center"/>
    </xf>
    <xf numFmtId="164" fontId="21" fillId="4" borderId="3" xfId="1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3" fillId="4" borderId="3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3" fontId="23" fillId="4" borderId="4" xfId="0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left" vertical="center"/>
    </xf>
    <xf numFmtId="164" fontId="22" fillId="19" borderId="5" xfId="1" applyNumberFormat="1" applyFont="1" applyFill="1" applyBorder="1" applyAlignment="1">
      <alignment horizontal="center" vertical="center"/>
    </xf>
    <xf numFmtId="3" fontId="22" fillId="19" borderId="5" xfId="0" applyNumberFormat="1" applyFont="1" applyFill="1" applyBorder="1" applyAlignment="1">
      <alignment horizontal="center" vertical="center"/>
    </xf>
    <xf numFmtId="164" fontId="34" fillId="0" borderId="16" xfId="5" applyNumberFormat="1" applyFont="1" applyFill="1" applyBorder="1" applyAlignment="1">
      <alignment horizontal="center" vertical="center"/>
    </xf>
    <xf numFmtId="0" fontId="7" fillId="20" borderId="0" xfId="2" applyFill="1" applyAlignment="1">
      <alignment vertical="center"/>
    </xf>
    <xf numFmtId="0" fontId="3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left"/>
    </xf>
    <xf numFmtId="0" fontId="20" fillId="5" borderId="1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horizontal="center" vertical="center"/>
    </xf>
    <xf numFmtId="10" fontId="22" fillId="4" borderId="3" xfId="1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164" fontId="21" fillId="4" borderId="0" xfId="1" applyNumberFormat="1" applyFont="1" applyFill="1" applyBorder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0" fontId="22" fillId="4" borderId="0" xfId="1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left" vertical="center" wrapText="1"/>
    </xf>
    <xf numFmtId="10" fontId="22" fillId="19" borderId="5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9" fillId="18" borderId="12" xfId="2" applyFont="1" applyFill="1" applyBorder="1" applyAlignment="1">
      <alignment horizontal="center" vertical="top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64" fontId="22" fillId="4" borderId="3" xfId="1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left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21" fillId="4" borderId="22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21" fillId="4" borderId="21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8" fillId="15" borderId="6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center" vertical="center" wrapText="1"/>
    </xf>
    <xf numFmtId="164" fontId="22" fillId="0" borderId="0" xfId="1" applyNumberFormat="1" applyFont="1" applyFill="1" applyBorder="1" applyAlignment="1">
      <alignment horizontal="center" vertical="center" wrapText="1"/>
    </xf>
    <xf numFmtId="164" fontId="22" fillId="4" borderId="0" xfId="1" applyNumberFormat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22" fillId="6" borderId="5" xfId="0" applyFont="1" applyFill="1" applyBorder="1" applyAlignment="1">
      <alignment horizontal="centerContinuous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2" fillId="6" borderId="5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 vertical="center"/>
    </xf>
    <xf numFmtId="0" fontId="43" fillId="2" borderId="0" xfId="0" applyFont="1" applyFill="1"/>
  </cellXfs>
  <cellStyles count="6">
    <cellStyle name="Normal" xfId="0" builtinId="0"/>
    <cellStyle name="Normal 2 2" xfId="3" xr:uid="{3E1F3BD2-9477-45DD-8DFC-57C86D3E11D2}"/>
    <cellStyle name="Normal 2 3" xfId="2" xr:uid="{731DD790-08C8-4F95-8564-0471907728E7}"/>
    <cellStyle name="Normal 2 4" xfId="4" xr:uid="{B2427233-1742-43A3-A003-845FD4E3777B}"/>
    <cellStyle name="Porcentaje" xfId="1" builtinId="5"/>
    <cellStyle name="Porcentaje 2 2" xfId="5" xr:uid="{DB601FBD-706B-4F4A-ABF5-BE9B3D048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</a:t>
            </a:r>
          </a:p>
        </c:rich>
      </c:tx>
      <c:layout>
        <c:manualLayout>
          <c:xMode val="edge"/>
          <c:yMode val="edge"/>
          <c:x val="0.25522403945081068"/>
          <c:y val="2.23691054966070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B-4014-8E76-A81862E8EA10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B-4014-8E76-A81862E8E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AP!$J$19:$J$28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AP!$K$19:$K$28</c:f>
              <c:numCache>
                <c:formatCode>#,##0</c:formatCode>
                <c:ptCount val="10"/>
                <c:pt idx="0">
                  <c:v>5086</c:v>
                </c:pt>
                <c:pt idx="1">
                  <c:v>7013</c:v>
                </c:pt>
                <c:pt idx="2">
                  <c:v>8343</c:v>
                </c:pt>
                <c:pt idx="3">
                  <c:v>9088</c:v>
                </c:pt>
                <c:pt idx="4">
                  <c:v>10274</c:v>
                </c:pt>
                <c:pt idx="5">
                  <c:v>10751</c:v>
                </c:pt>
                <c:pt idx="6">
                  <c:v>10038</c:v>
                </c:pt>
                <c:pt idx="7">
                  <c:v>9550</c:v>
                </c:pt>
                <c:pt idx="8">
                  <c:v>10927</c:v>
                </c:pt>
                <c:pt idx="9">
                  <c:v>11073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B-4014-8E76-A81862E8EA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446795849150539"/>
          <c:y val="5.8644909742871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16089430483161"/>
          <c:y val="0.29212177425910707"/>
          <c:w val="0.59908493331606993"/>
          <c:h val="0.64572812257884038"/>
        </c:manualLayout>
      </c:layout>
      <c:pieChart>
        <c:varyColors val="1"/>
        <c:ser>
          <c:idx val="0"/>
          <c:order val="0"/>
          <c:tx>
            <c:strRef>
              <c:f>AP!$D$161:$E$161</c:f>
              <c:strCache>
                <c:ptCount val="2"/>
                <c:pt idx="0">
                  <c:v>1,004,363</c:v>
                </c:pt>
                <c:pt idx="1">
                  <c:v>646,826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B5DE-4810-B9A3-6E54D2E6855F}"/>
              </c:ext>
            </c:extLst>
          </c:dPt>
          <c:dPt>
            <c:idx val="1"/>
            <c:bubble3D val="0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B5DE-4810-B9A3-6E54D2E6855F}"/>
              </c:ext>
            </c:extLst>
          </c:dPt>
          <c:dLbls>
            <c:dLbl>
              <c:idx val="0"/>
              <c:layout>
                <c:manualLayout>
                  <c:x val="8.953336902368293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E-4810-B9A3-6E54D2E6855F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E-4810-B9A3-6E54D2E685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AP!$D$150:$E$150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AP!$D$161:$E$161</c:f>
              <c:numCache>
                <c:formatCode>#,##0</c:formatCode>
                <c:ptCount val="2"/>
                <c:pt idx="0">
                  <c:v>1004363</c:v>
                </c:pt>
                <c:pt idx="1">
                  <c:v>646826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DE-4810-B9A3-6E54D2E685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</a:rPr>
              <a:t>Gráfico N° 4 Personas informadas por sexo según área donde se realizó la acción preventiva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880120163545084"/>
          <c:y val="4.15809945388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AP!$P$254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1-4F18-AC6E-FA00B80F0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AP!$L$255:$L$256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AP!$P$255:$P$256</c:f>
              <c:numCache>
                <c:formatCode>#,##0</c:formatCode>
                <c:ptCount val="2"/>
                <c:pt idx="0">
                  <c:v>855821</c:v>
                </c:pt>
                <c:pt idx="1">
                  <c:v>148542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1-4F18-AC6E-FA00B80F0CAA}"/>
            </c:ext>
          </c:extLst>
        </c:ser>
        <c:ser>
          <c:idx val="1"/>
          <c:order val="1"/>
          <c:tx>
            <c:strRef>
              <c:f>AP!$Q$254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1-4F18-AC6E-FA00B80F0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AP!$L$255:$L$256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AP!$Q$255:$Q$256</c:f>
              <c:numCache>
                <c:formatCode>#,##0</c:formatCode>
                <c:ptCount val="2"/>
                <c:pt idx="0">
                  <c:v>574493</c:v>
                </c:pt>
                <c:pt idx="1">
                  <c:v>72333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1-4F18-AC6E-FA00B80F0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Gráfico N° 2 Ranking acciones preventivas realizadas por los Centros de Emergencia Mujer en los últimos cinco años según región.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8791132576581637"/>
          <c:y val="7.8712765708997462E-2"/>
          <c:w val="0.79080272822137654"/>
          <c:h val="0.90173126765522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AP!$N$111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AP!$M$112:$M$137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Amazonas</c:v>
                </c:pt>
                <c:pt idx="5">
                  <c:v>Huancavelica</c:v>
                </c:pt>
                <c:pt idx="6">
                  <c:v>Loreto</c:v>
                </c:pt>
                <c:pt idx="7">
                  <c:v>Pasco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Cajamarca</c:v>
                </c:pt>
                <c:pt idx="13">
                  <c:v>Callao</c:v>
                </c:pt>
                <c:pt idx="14">
                  <c:v>Puno</c:v>
                </c:pt>
                <c:pt idx="15">
                  <c:v>Piura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AP!$N$112:$N$137</c:f>
              <c:numCache>
                <c:formatCode>#,##0</c:formatCode>
                <c:ptCount val="26"/>
                <c:pt idx="0">
                  <c:v>3559</c:v>
                </c:pt>
                <c:pt idx="1">
                  <c:v>5213</c:v>
                </c:pt>
                <c:pt idx="2">
                  <c:v>5225</c:v>
                </c:pt>
                <c:pt idx="3">
                  <c:v>5961</c:v>
                </c:pt>
                <c:pt idx="4">
                  <c:v>9473</c:v>
                </c:pt>
                <c:pt idx="5">
                  <c:v>9722</c:v>
                </c:pt>
                <c:pt idx="6">
                  <c:v>9727</c:v>
                </c:pt>
                <c:pt idx="7">
                  <c:v>9763</c:v>
                </c:pt>
                <c:pt idx="8">
                  <c:v>10619</c:v>
                </c:pt>
                <c:pt idx="9">
                  <c:v>11839</c:v>
                </c:pt>
                <c:pt idx="10">
                  <c:v>13009</c:v>
                </c:pt>
                <c:pt idx="11">
                  <c:v>15060</c:v>
                </c:pt>
                <c:pt idx="12">
                  <c:v>15636</c:v>
                </c:pt>
                <c:pt idx="13">
                  <c:v>16048</c:v>
                </c:pt>
                <c:pt idx="14">
                  <c:v>16240</c:v>
                </c:pt>
                <c:pt idx="15">
                  <c:v>16590</c:v>
                </c:pt>
                <c:pt idx="16">
                  <c:v>18145</c:v>
                </c:pt>
                <c:pt idx="17">
                  <c:v>20090</c:v>
                </c:pt>
                <c:pt idx="18">
                  <c:v>21197</c:v>
                </c:pt>
                <c:pt idx="19">
                  <c:v>23550</c:v>
                </c:pt>
                <c:pt idx="20">
                  <c:v>25463</c:v>
                </c:pt>
                <c:pt idx="21">
                  <c:v>29205</c:v>
                </c:pt>
                <c:pt idx="22">
                  <c:v>32418</c:v>
                </c:pt>
                <c:pt idx="23">
                  <c:v>33687</c:v>
                </c:pt>
                <c:pt idx="24">
                  <c:v>39420</c:v>
                </c:pt>
                <c:pt idx="25">
                  <c:v>76136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876-47B4-8C9D-A7639CD51C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112059</xdr:colOff>
      <xdr:row>15</xdr:row>
      <xdr:rowOff>304111</xdr:rowOff>
    </xdr:from>
    <xdr:to>
      <xdr:col>17</xdr:col>
      <xdr:colOff>907677</xdr:colOff>
      <xdr:row>28</xdr:row>
      <xdr:rowOff>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70F50762-D3AE-4249-A128-37CCBB70A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765310</xdr:colOff>
      <xdr:row>146</xdr:row>
      <xdr:rowOff>254950</xdr:rowOff>
    </xdr:from>
    <xdr:to>
      <xdr:col>11</xdr:col>
      <xdr:colOff>590418</xdr:colOff>
      <xdr:row>159</xdr:row>
      <xdr:rowOff>189407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C085E9-CBDF-4494-BD6F-5AE220CE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9667810-B126-422C-86E5-FCC68F302E00}"/>
            </a:ext>
          </a:extLst>
        </xdr:cNvPr>
        <xdr:cNvGrpSpPr/>
      </xdr:nvGrpSpPr>
      <xdr:grpSpPr>
        <a:xfrm>
          <a:off x="102054" y="2736650"/>
          <a:ext cx="15232245" cy="324957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D0D090B-A2CE-5A16-BE28-104C9A3F750A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B44A7478-E79B-BACC-4B3E-2214CCBC6D86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52</xdr:row>
      <xdr:rowOff>46808</xdr:rowOff>
    </xdr:from>
    <xdr:to>
      <xdr:col>8</xdr:col>
      <xdr:colOff>21772</xdr:colOff>
      <xdr:row>53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E2B3DD89-7345-4216-8178-79C36CF719E2}"/>
            </a:ext>
          </a:extLst>
        </xdr:cNvPr>
        <xdr:cNvGrpSpPr/>
      </xdr:nvGrpSpPr>
      <xdr:grpSpPr>
        <a:xfrm>
          <a:off x="170287" y="13937433"/>
          <a:ext cx="6280860" cy="286060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47C462A-AA7D-B245-2D0D-2D153E139562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5B97D84A-133A-A76B-C3AB-B26CD6C10E80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64032</xdr:colOff>
      <xdr:row>141</xdr:row>
      <xdr:rowOff>19505</xdr:rowOff>
    </xdr:from>
    <xdr:to>
      <xdr:col>18</xdr:col>
      <xdr:colOff>897</xdr:colOff>
      <xdr:row>143</xdr:row>
      <xdr:rowOff>94187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234D0CA-D148-4DAB-8164-CDDDFAFCBDD0}"/>
            </a:ext>
          </a:extLst>
        </xdr:cNvPr>
        <xdr:cNvGrpSpPr/>
      </xdr:nvGrpSpPr>
      <xdr:grpSpPr>
        <a:xfrm>
          <a:off x="64032" y="41838791"/>
          <a:ext cx="15267579" cy="380842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9AF34D9B-9FCE-CF9C-EE65-626D4A61E92E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DAB822F1-5B41-F407-3F62-5049ABA5296C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163</xdr:row>
      <xdr:rowOff>55483</xdr:rowOff>
    </xdr:from>
    <xdr:to>
      <xdr:col>9</xdr:col>
      <xdr:colOff>44826</xdr:colOff>
      <xdr:row>165</xdr:row>
      <xdr:rowOff>67246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2E2C08B4-E2BF-4681-BDA1-F752F1BEAA9E}"/>
            </a:ext>
          </a:extLst>
        </xdr:cNvPr>
        <xdr:cNvGrpSpPr/>
      </xdr:nvGrpSpPr>
      <xdr:grpSpPr>
        <a:xfrm>
          <a:off x="104514" y="47045483"/>
          <a:ext cx="7322187" cy="385959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FB7F180-0578-6C44-DE01-5F97AF4BC9A0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3D0F0AC2-554C-BB1C-8FC1-C8583C149BBA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866077</xdr:colOff>
      <xdr:row>163</xdr:row>
      <xdr:rowOff>37470</xdr:rowOff>
    </xdr:from>
    <xdr:to>
      <xdr:col>18</xdr:col>
      <xdr:colOff>2242</xdr:colOff>
      <xdr:row>165</xdr:row>
      <xdr:rowOff>63668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63A71155-D73E-487D-A44E-E69F7A359F3F}"/>
            </a:ext>
          </a:extLst>
        </xdr:cNvPr>
        <xdr:cNvGrpSpPr/>
      </xdr:nvGrpSpPr>
      <xdr:grpSpPr>
        <a:xfrm>
          <a:off x="8247952" y="47027470"/>
          <a:ext cx="7085004" cy="400394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B00BB442-242B-4B58-E056-9A5ACE4A4BAE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3D91909C-1CC3-C6BA-FEC5-2FF4B2E6098E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146</xdr:row>
      <xdr:rowOff>54973</xdr:rowOff>
    </xdr:from>
    <xdr:to>
      <xdr:col>18</xdr:col>
      <xdr:colOff>11204</xdr:colOff>
      <xdr:row>148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9169844E-ECDD-43A1-BDFE-D1FE9C8C0157}"/>
            </a:ext>
          </a:extLst>
        </xdr:cNvPr>
        <xdr:cNvGrpSpPr/>
      </xdr:nvGrpSpPr>
      <xdr:grpSpPr>
        <a:xfrm>
          <a:off x="10929659" y="42894794"/>
          <a:ext cx="4412259" cy="430709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7DFBDB0C-98FE-2779-56D1-9171EA9920D1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F0681F4E-50C4-82C6-4B5B-3ACD9081FEE1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AEB1366-2BAF-426E-B1F6-F79C9ECA0624}"/>
            </a:ext>
          </a:extLst>
        </xdr:cNvPr>
        <xdr:cNvSpPr/>
      </xdr:nvSpPr>
      <xdr:spPr>
        <a:xfrm>
          <a:off x="5410199" y="335096"/>
          <a:ext cx="9790581" cy="6224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E049B64-B705-4C98-A7D8-654712732CE4}"/>
            </a:ext>
          </a:extLst>
        </xdr:cNvPr>
        <xdr:cNvSpPr txBox="1"/>
      </xdr:nvSpPr>
      <xdr:spPr>
        <a:xfrm>
          <a:off x="128007" y="2184183"/>
          <a:ext cx="15188193" cy="51766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4835407" cy="685801"/>
    <xdr:pic>
      <xdr:nvPicPr>
        <xdr:cNvPr id="24" name="Imagen 23">
          <a:extLst>
            <a:ext uri="{FF2B5EF4-FFF2-40B4-BE49-F238E27FC236}">
              <a16:creationId xmlns:a16="http://schemas.microsoft.com/office/drawing/2014/main" id="{0EB05E82-F3A3-49A3-8ABD-804E36F5823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9550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952497</xdr:colOff>
      <xdr:row>14</xdr:row>
      <xdr:rowOff>110678</xdr:rowOff>
    </xdr:from>
    <xdr:to>
      <xdr:col>12</xdr:col>
      <xdr:colOff>104775</xdr:colOff>
      <xdr:row>15</xdr:row>
      <xdr:rowOff>224102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3D37F707-19D3-4069-A848-7BA9241D911B}"/>
            </a:ext>
          </a:extLst>
        </xdr:cNvPr>
        <xdr:cNvGrpSpPr/>
      </xdr:nvGrpSpPr>
      <xdr:grpSpPr>
        <a:xfrm>
          <a:off x="7381872" y="3172285"/>
          <a:ext cx="2576742" cy="498960"/>
          <a:chOff x="1143435" y="8232003"/>
          <a:chExt cx="4807087" cy="424044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6CFF6AA0-F74D-B0B6-C1DC-ADB476FD566D}"/>
              </a:ext>
            </a:extLst>
          </xdr:cNvPr>
          <xdr:cNvSpPr/>
        </xdr:nvSpPr>
        <xdr:spPr>
          <a:xfrm>
            <a:off x="2792983" y="8232003"/>
            <a:ext cx="3157539" cy="42404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69C4DC7F-A497-DD3B-8A63-30CD03F5F4A2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30</xdr:row>
      <xdr:rowOff>18167</xdr:rowOff>
    </xdr:from>
    <xdr:to>
      <xdr:col>17</xdr:col>
      <xdr:colOff>0</xdr:colOff>
      <xdr:row>31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3973B6D7-481E-4B1C-9178-40AD6520C4EF}"/>
            </a:ext>
          </a:extLst>
        </xdr:cNvPr>
        <xdr:cNvGrpSpPr/>
      </xdr:nvGrpSpPr>
      <xdr:grpSpPr>
        <a:xfrm>
          <a:off x="7391851" y="7615488"/>
          <a:ext cx="7190470" cy="424923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D63187E6-D8E6-3553-F6DE-04ECEB93EF66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633D9010-333D-0EF0-D81D-2BC1F0D78A47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146</xdr:row>
      <xdr:rowOff>53652</xdr:rowOff>
    </xdr:from>
    <xdr:to>
      <xdr:col>5</xdr:col>
      <xdr:colOff>27214</xdr:colOff>
      <xdr:row>148</xdr:row>
      <xdr:rowOff>220643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65861F6C-496D-47F4-A24D-F74C12945787}"/>
            </a:ext>
          </a:extLst>
        </xdr:cNvPr>
        <xdr:cNvGrpSpPr/>
      </xdr:nvGrpSpPr>
      <xdr:grpSpPr>
        <a:xfrm>
          <a:off x="129642" y="42893473"/>
          <a:ext cx="3401411" cy="484491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9E90914B-2880-A689-CF5D-8F4C2EB84FBE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1CDB83F2-E6B1-D55C-A228-6AEC598BE470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9</xdr:col>
      <xdr:colOff>3118</xdr:colOff>
      <xdr:row>49</xdr:row>
      <xdr:rowOff>35681</xdr:rowOff>
    </xdr:from>
    <xdr:to>
      <xdr:col>16</xdr:col>
      <xdr:colOff>76200</xdr:colOff>
      <xdr:row>49</xdr:row>
      <xdr:rowOff>315686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3F0A5C2A-CDD0-4123-8F2C-1CCA6FC747C8}"/>
            </a:ext>
          </a:extLst>
        </xdr:cNvPr>
        <xdr:cNvGrpSpPr/>
      </xdr:nvGrpSpPr>
      <xdr:grpSpPr>
        <a:xfrm>
          <a:off x="7384993" y="12973806"/>
          <a:ext cx="6445761" cy="280005"/>
          <a:chOff x="1143435" y="8232011"/>
          <a:chExt cx="9857104" cy="268169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E6CD3413-2782-C8BB-72C7-8406B33C8A7C}"/>
              </a:ext>
            </a:extLst>
          </xdr:cNvPr>
          <xdr:cNvSpPr/>
        </xdr:nvSpPr>
        <xdr:spPr>
          <a:xfrm>
            <a:off x="2792985" y="8232012"/>
            <a:ext cx="8207554" cy="268168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Aurora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1C08DBA6-5CCB-425B-2DA3-30F6627EBFAC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9</xdr:col>
      <xdr:colOff>0</xdr:colOff>
      <xdr:row>55</xdr:row>
      <xdr:rowOff>283160</xdr:rowOff>
    </xdr:from>
    <xdr:to>
      <xdr:col>13</xdr:col>
      <xdr:colOff>0</xdr:colOff>
      <xdr:row>57</xdr:row>
      <xdr:rowOff>260169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EAF9FFC0-9438-4A3A-9192-24092346AC9C}"/>
            </a:ext>
          </a:extLst>
        </xdr:cNvPr>
        <xdr:cNvGrpSpPr/>
      </xdr:nvGrpSpPr>
      <xdr:grpSpPr>
        <a:xfrm>
          <a:off x="7381875" y="14876821"/>
          <a:ext cx="3503839" cy="702723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A0596878-DBF5-FCA8-2BFA-0B7A936F4119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9EE4EE7F-0F42-0EF1-B57F-197863DB333F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14</xdr:col>
      <xdr:colOff>47857</xdr:colOff>
      <xdr:row>55</xdr:row>
      <xdr:rowOff>284554</xdr:rowOff>
    </xdr:from>
    <xdr:to>
      <xdr:col>18</xdr:col>
      <xdr:colOff>1393</xdr:colOff>
      <xdr:row>57</xdr:row>
      <xdr:rowOff>261563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BEA1EF9A-A5A6-4844-ACDE-B3F16E97E233}"/>
            </a:ext>
          </a:extLst>
        </xdr:cNvPr>
        <xdr:cNvGrpSpPr/>
      </xdr:nvGrpSpPr>
      <xdr:grpSpPr>
        <a:xfrm>
          <a:off x="11965446" y="14878215"/>
          <a:ext cx="3366661" cy="702723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AF55B701-3F43-7159-159D-3CC8B3C80824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Aurora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1513362C-1B7B-1F7C-3F4F-904D98FDB0D3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92928</xdr:colOff>
      <xdr:row>52</xdr:row>
      <xdr:rowOff>129964</xdr:rowOff>
    </xdr:from>
    <xdr:to>
      <xdr:col>11</xdr:col>
      <xdr:colOff>1</xdr:colOff>
      <xdr:row>55</xdr:row>
      <xdr:rowOff>188043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id="{72D2D3F3-C4DE-4E10-B07B-F2B3EB7DFE90}"/>
            </a:ext>
          </a:extLst>
        </xdr:cNvPr>
        <xdr:cNvCxnSpPr/>
      </xdr:nvCxnSpPr>
      <xdr:spPr>
        <a:xfrm rot="5400000">
          <a:off x="8385137" y="13935755"/>
          <a:ext cx="762929" cy="678598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576944</xdr:colOff>
      <xdr:row>53</xdr:row>
      <xdr:rowOff>174170</xdr:rowOff>
    </xdr:from>
    <xdr:to>
      <xdr:col>16</xdr:col>
      <xdr:colOff>117555</xdr:colOff>
      <xdr:row>55</xdr:row>
      <xdr:rowOff>189436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id="{F1E9ED24-4898-441C-AABE-5119A9E7D6F3}"/>
            </a:ext>
          </a:extLst>
        </xdr:cNvPr>
        <xdr:cNvCxnSpPr/>
      </xdr:nvCxnSpPr>
      <xdr:spPr>
        <a:xfrm rot="16200000" flipH="1">
          <a:off x="13422204" y="14217985"/>
          <a:ext cx="491516" cy="388336"/>
        </a:xfrm>
        <a:prstGeom prst="bentConnector3">
          <a:avLst>
            <a:gd name="adj1" fmla="val -3411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759822</xdr:colOff>
      <xdr:row>80</xdr:row>
      <xdr:rowOff>118651</xdr:rowOff>
    </xdr:from>
    <xdr:to>
      <xdr:col>14</xdr:col>
      <xdr:colOff>976720</xdr:colOff>
      <xdr:row>81</xdr:row>
      <xdr:rowOff>332832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87B3AA43-817B-4FA1-83F0-2C37B510B77B}"/>
            </a:ext>
          </a:extLst>
        </xdr:cNvPr>
        <xdr:cNvGrpSpPr/>
      </xdr:nvGrpSpPr>
      <xdr:grpSpPr>
        <a:xfrm>
          <a:off x="8141697" y="24044544"/>
          <a:ext cx="4752612" cy="588377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62C36A41-2FDC-A9A4-6DCE-CE733E3D7484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2024 en relación al año 2023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EEB9BCFA-4BEA-9F1F-D6FD-9FA948380417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10</xdr:col>
      <xdr:colOff>68035</xdr:colOff>
      <xdr:row>99</xdr:row>
      <xdr:rowOff>90497</xdr:rowOff>
    </xdr:from>
    <xdr:to>
      <xdr:col>16</xdr:col>
      <xdr:colOff>274863</xdr:colOff>
      <xdr:row>101</xdr:row>
      <xdr:rowOff>207518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89775EE2-239C-4621-B02A-4802F5B84445}"/>
            </a:ext>
          </a:extLst>
        </xdr:cNvPr>
        <xdr:cNvSpPr txBox="1"/>
      </xdr:nvSpPr>
      <xdr:spPr>
        <a:xfrm>
          <a:off x="8402410" y="30189497"/>
          <a:ext cx="5617028" cy="783771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número de acciones preventivas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nivel nacional, se observa un incremento de 5 puntos porcentuales de enero a octubre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2024 frente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registrado en el mismo período del año anterior.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0</xdr:colOff>
      <xdr:row>234</xdr:row>
      <xdr:rowOff>201724</xdr:rowOff>
    </xdr:from>
    <xdr:to>
      <xdr:col>9</xdr:col>
      <xdr:colOff>0</xdr:colOff>
      <xdr:row>236</xdr:row>
      <xdr:rowOff>212911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3747FE13-010E-4290-873E-C36FBFD4BDA8}"/>
            </a:ext>
          </a:extLst>
        </xdr:cNvPr>
        <xdr:cNvGrpSpPr/>
      </xdr:nvGrpSpPr>
      <xdr:grpSpPr>
        <a:xfrm>
          <a:off x="102054" y="64631545"/>
          <a:ext cx="7279821" cy="487437"/>
          <a:chOff x="0" y="8335704"/>
          <a:chExt cx="9155207" cy="208032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80CDB33A-39D0-C053-985E-AF1C91B13501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1" name="Rectángulo 51">
            <a:extLst>
              <a:ext uri="{FF2B5EF4-FFF2-40B4-BE49-F238E27FC236}">
                <a16:creationId xmlns:a16="http://schemas.microsoft.com/office/drawing/2014/main" id="{8A2F6DBA-8F4F-8D81-30DA-BBB2BF71F568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271</xdr:row>
      <xdr:rowOff>116853</xdr:rowOff>
    </xdr:from>
    <xdr:to>
      <xdr:col>15</xdr:col>
      <xdr:colOff>847724</xdr:colOff>
      <xdr:row>273</xdr:row>
      <xdr:rowOff>115260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D445734F-CFC1-4A26-BB00-B0D243325508}"/>
            </a:ext>
          </a:extLst>
        </xdr:cNvPr>
        <xdr:cNvGrpSpPr/>
      </xdr:nvGrpSpPr>
      <xdr:grpSpPr>
        <a:xfrm>
          <a:off x="9112648" y="76339532"/>
          <a:ext cx="4639183" cy="656085"/>
          <a:chOff x="1641445" y="8232011"/>
          <a:chExt cx="5020261" cy="552205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9854E551-696C-348D-D4E4-490176FB26B2}"/>
              </a:ext>
            </a:extLst>
          </xdr:cNvPr>
          <xdr:cNvSpPr/>
        </xdr:nvSpPr>
        <xdr:spPr>
          <a:xfrm>
            <a:off x="2918571" y="8232011"/>
            <a:ext cx="3743135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2024 en relación al año 2023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" name="Rectángulo 51">
            <a:extLst>
              <a:ext uri="{FF2B5EF4-FFF2-40B4-BE49-F238E27FC236}">
                <a16:creationId xmlns:a16="http://schemas.microsoft.com/office/drawing/2014/main" id="{2A9B42A5-0FBA-8CCF-5D20-225427E82CA1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twoCellAnchor>
    <xdr:from>
      <xdr:col>11</xdr:col>
      <xdr:colOff>36979</xdr:colOff>
      <xdr:row>290</xdr:row>
      <xdr:rowOff>153384</xdr:rowOff>
    </xdr:from>
    <xdr:to>
      <xdr:col>17</xdr:col>
      <xdr:colOff>137671</xdr:colOff>
      <xdr:row>293</xdr:row>
      <xdr:rowOff>44525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4BFD735B-9BD3-40B6-89D5-92DC659DF763}"/>
            </a:ext>
          </a:extLst>
        </xdr:cNvPr>
        <xdr:cNvSpPr txBox="1"/>
      </xdr:nvSpPr>
      <xdr:spPr>
        <a:xfrm>
          <a:off x="9142879" y="82192209"/>
          <a:ext cx="5568042" cy="862691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>
              <a:solidFill>
                <a:sysClr val="windowText" lastClr="000000"/>
              </a:solidFill>
            </a:rPr>
            <a:t>Respecto del número de personas informadas en las acciones preventivas a nivel nacional, se observa un incremento de 21,9 puntos porcentuales de</a:t>
          </a:r>
          <a:r>
            <a:rPr lang="es-PE" sz="1100" baseline="0">
              <a:solidFill>
                <a:sysClr val="windowText" lastClr="000000"/>
              </a:solidFill>
            </a:rPr>
            <a:t> enero a</a:t>
          </a:r>
          <a:r>
            <a:rPr lang="es-PE" sz="1100">
              <a:solidFill>
                <a:sysClr val="windowText" lastClr="000000"/>
              </a:solidFill>
            </a:rPr>
            <a:t> octubre de 2024 frente a lo registrado en el mismo periodo del año anterior.</a:t>
          </a:r>
        </a:p>
      </xdr:txBody>
    </xdr:sp>
    <xdr:clientData/>
  </xdr:twoCellAnchor>
  <xdr:oneCellAnchor>
    <xdr:from>
      <xdr:col>11</xdr:col>
      <xdr:colOff>544820</xdr:colOff>
      <xdr:row>155</xdr:row>
      <xdr:rowOff>234524</xdr:rowOff>
    </xdr:from>
    <xdr:ext cx="360045" cy="836930"/>
    <xdr:pic>
      <xdr:nvPicPr>
        <xdr:cNvPr id="56" name="Imagen 55">
          <a:extLst>
            <a:ext uri="{FF2B5EF4-FFF2-40B4-BE49-F238E27FC236}">
              <a16:creationId xmlns:a16="http://schemas.microsoft.com/office/drawing/2014/main" id="{54076A46-6959-43CC-A3F3-1BCFD634C0DC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0720" y="45221099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774807</xdr:colOff>
      <xdr:row>155</xdr:row>
      <xdr:rowOff>220382</xdr:rowOff>
    </xdr:from>
    <xdr:ext cx="380999" cy="836930"/>
    <xdr:pic>
      <xdr:nvPicPr>
        <xdr:cNvPr id="57" name="Imagen 56">
          <a:extLst>
            <a:ext uri="{FF2B5EF4-FFF2-40B4-BE49-F238E27FC236}">
              <a16:creationId xmlns:a16="http://schemas.microsoft.com/office/drawing/2014/main" id="{21357090-462D-4099-9338-8A6B418DF7DF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507" y="45206957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234</xdr:row>
      <xdr:rowOff>173211</xdr:rowOff>
    </xdr:from>
    <xdr:to>
      <xdr:col>18</xdr:col>
      <xdr:colOff>0</xdr:colOff>
      <xdr:row>236</xdr:row>
      <xdr:rowOff>179292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9534DEE9-E370-456D-AB7C-1DE2814761D5}"/>
            </a:ext>
          </a:extLst>
        </xdr:cNvPr>
        <xdr:cNvGrpSpPr/>
      </xdr:nvGrpSpPr>
      <xdr:grpSpPr>
        <a:xfrm>
          <a:off x="9118653" y="64603032"/>
          <a:ext cx="6212061" cy="482331"/>
          <a:chOff x="0" y="8335704"/>
          <a:chExt cx="7926809" cy="208235"/>
        </a:xfrm>
      </xdr:grpSpPr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42DEFB92-733C-FFAA-2C66-6A59818C07C2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" name="Rectángulo 51">
            <a:extLst>
              <a:ext uri="{FF2B5EF4-FFF2-40B4-BE49-F238E27FC236}">
                <a16:creationId xmlns:a16="http://schemas.microsoft.com/office/drawing/2014/main" id="{7D5E10C7-0599-0A05-C09C-15CA6155A49A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258</xdr:row>
      <xdr:rowOff>21133</xdr:rowOff>
    </xdr:from>
    <xdr:to>
      <xdr:col>17</xdr:col>
      <xdr:colOff>559494</xdr:colOff>
      <xdr:row>270</xdr:row>
      <xdr:rowOff>85647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20793B5C-778B-4B1E-BF89-E3366248A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249</xdr:row>
      <xdr:rowOff>168891</xdr:rowOff>
    </xdr:from>
    <xdr:to>
      <xdr:col>16</xdr:col>
      <xdr:colOff>793217</xdr:colOff>
      <xdr:row>251</xdr:row>
      <xdr:rowOff>53472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848DFEAB-B507-4647-A58E-A4A3B389707B}"/>
            </a:ext>
          </a:extLst>
        </xdr:cNvPr>
        <xdr:cNvGrpSpPr/>
      </xdr:nvGrpSpPr>
      <xdr:grpSpPr>
        <a:xfrm>
          <a:off x="9096375" y="69157105"/>
          <a:ext cx="5451396" cy="542260"/>
          <a:chOff x="0" y="8335704"/>
          <a:chExt cx="7721339" cy="190127"/>
        </a:xfrm>
      </xdr:grpSpPr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9D0C421E-C4A8-3C82-CEF8-B59B04980928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" name="Rectángulo 51">
            <a:extLst>
              <a:ext uri="{FF2B5EF4-FFF2-40B4-BE49-F238E27FC236}">
                <a16:creationId xmlns:a16="http://schemas.microsoft.com/office/drawing/2014/main" id="{54F9963F-5656-C7D8-CB67-9B77B7F76FAA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12</xdr:col>
      <xdr:colOff>729704</xdr:colOff>
      <xdr:row>96</xdr:row>
      <xdr:rowOff>306840</xdr:rowOff>
    </xdr:from>
    <xdr:to>
      <xdr:col>13</xdr:col>
      <xdr:colOff>128269</xdr:colOff>
      <xdr:row>98</xdr:row>
      <xdr:rowOff>165849</xdr:rowOff>
    </xdr:to>
    <xdr:sp macro="" textlink="">
      <xdr:nvSpPr>
        <xdr:cNvPr id="65" name="Flecha: hacia abajo 64">
          <a:extLst>
            <a:ext uri="{FF2B5EF4-FFF2-40B4-BE49-F238E27FC236}">
              <a16:creationId xmlns:a16="http://schemas.microsoft.com/office/drawing/2014/main" id="{825DA83F-2F07-43A9-B883-56792F315CBF}"/>
            </a:ext>
          </a:extLst>
        </xdr:cNvPr>
        <xdr:cNvSpPr/>
      </xdr:nvSpPr>
      <xdr:spPr>
        <a:xfrm>
          <a:off x="10588079" y="29405715"/>
          <a:ext cx="427265" cy="52575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12</xdr:col>
      <xdr:colOff>451437</xdr:colOff>
      <xdr:row>95</xdr:row>
      <xdr:rowOff>234411</xdr:rowOff>
    </xdr:from>
    <xdr:ext cx="1009828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2DDE5A2-75BC-41D2-9E68-2CA4F7484F58}"/>
            </a:ext>
          </a:extLst>
        </xdr:cNvPr>
        <xdr:cNvSpPr txBox="1"/>
      </xdr:nvSpPr>
      <xdr:spPr>
        <a:xfrm>
          <a:off x="10309812" y="28999911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8</xdr:col>
      <xdr:colOff>949777</xdr:colOff>
      <xdr:row>45</xdr:row>
      <xdr:rowOff>256135</xdr:rowOff>
    </xdr:from>
    <xdr:to>
      <xdr:col>16</xdr:col>
      <xdr:colOff>833027</xdr:colOff>
      <xdr:row>48</xdr:row>
      <xdr:rowOff>206830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681EB25C-E91B-416F-8E56-D8FDDE3F53E0}"/>
            </a:ext>
          </a:extLst>
        </xdr:cNvPr>
        <xdr:cNvSpPr txBox="1"/>
      </xdr:nvSpPr>
      <xdr:spPr>
        <a:xfrm>
          <a:off x="7379152" y="11848060"/>
          <a:ext cx="7198450" cy="78889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71</xdr:row>
      <xdr:rowOff>118117</xdr:rowOff>
    </xdr:from>
    <xdr:to>
      <xdr:col>7</xdr:col>
      <xdr:colOff>930088</xdr:colOff>
      <xdr:row>72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D96029B8-8924-49B1-97CB-20C005E75DDD}"/>
            </a:ext>
          </a:extLst>
        </xdr:cNvPr>
        <xdr:cNvSpPr txBox="1"/>
      </xdr:nvSpPr>
      <xdr:spPr>
        <a:xfrm>
          <a:off x="104775" y="20463517"/>
          <a:ext cx="6302188" cy="3719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143</xdr:row>
      <xdr:rowOff>67241</xdr:rowOff>
    </xdr:from>
    <xdr:to>
      <xdr:col>18</xdr:col>
      <xdr:colOff>449</xdr:colOff>
      <xdr:row>145</xdr:row>
      <xdr:rowOff>179164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E3DC518D-49B9-4BAD-B578-60F68994667C}"/>
            </a:ext>
          </a:extLst>
        </xdr:cNvPr>
        <xdr:cNvSpPr txBox="1"/>
      </xdr:nvSpPr>
      <xdr:spPr>
        <a:xfrm>
          <a:off x="89648" y="42139166"/>
          <a:ext cx="15227001" cy="6167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AURORA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misión y accionar, difusión de servicios e invitación a promover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una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 cultura de rechazo de la violencia, además de la temática propia del evento.</a:t>
          </a:r>
        </a:p>
      </xdr:txBody>
    </xdr:sp>
    <xdr:clientData/>
  </xdr:twoCellAnchor>
  <xdr:twoCellAnchor>
    <xdr:from>
      <xdr:col>11</xdr:col>
      <xdr:colOff>0</xdr:colOff>
      <xdr:row>244</xdr:row>
      <xdr:rowOff>22411</xdr:rowOff>
    </xdr:from>
    <xdr:to>
      <xdr:col>17</xdr:col>
      <xdr:colOff>941294</xdr:colOff>
      <xdr:row>247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C64BA855-81B3-4EA4-AB30-C6F9920B4951}"/>
            </a:ext>
          </a:extLst>
        </xdr:cNvPr>
        <xdr:cNvSpPr txBox="1"/>
      </xdr:nvSpPr>
      <xdr:spPr>
        <a:xfrm>
          <a:off x="9105900" y="67164136"/>
          <a:ext cx="6208619" cy="12292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demandas locales (solicitadas por la población, las instituciones o las autoridades a los CEM), en el marco de las funciones y competencias que tiene el Programa Nacional AURORA.</a:t>
          </a:r>
        </a:p>
      </xdr:txBody>
    </xdr:sp>
    <xdr:clientData/>
  </xdr:twoCellAnchor>
  <xdr:twoCellAnchor>
    <xdr:from>
      <xdr:col>13</xdr:col>
      <xdr:colOff>725043</xdr:colOff>
      <xdr:row>288</xdr:row>
      <xdr:rowOff>4913</xdr:rowOff>
    </xdr:from>
    <xdr:to>
      <xdr:col>14</xdr:col>
      <xdr:colOff>255219</xdr:colOff>
      <xdr:row>289</xdr:row>
      <xdr:rowOff>215308</xdr:rowOff>
    </xdr:to>
    <xdr:sp macro="" textlink="">
      <xdr:nvSpPr>
        <xdr:cNvPr id="71" name="Flecha a la derecha con bandas 9">
          <a:extLst>
            <a:ext uri="{FF2B5EF4-FFF2-40B4-BE49-F238E27FC236}">
              <a16:creationId xmlns:a16="http://schemas.microsoft.com/office/drawing/2014/main" id="{FBA7098D-05B8-433E-84EF-F157F88371E2}"/>
            </a:ext>
          </a:extLst>
        </xdr:cNvPr>
        <xdr:cNvSpPr/>
      </xdr:nvSpPr>
      <xdr:spPr bwMode="auto">
        <a:xfrm rot="5400000">
          <a:off x="11624433" y="81383723"/>
          <a:ext cx="534245" cy="55887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1">
            <a:lumMod val="6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0</xdr:colOff>
      <xdr:row>108</xdr:row>
      <xdr:rowOff>356044</xdr:rowOff>
    </xdr:from>
    <xdr:to>
      <xdr:col>9</xdr:col>
      <xdr:colOff>22413</xdr:colOff>
      <xdr:row>110</xdr:row>
      <xdr:rowOff>295266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F7ECB718-EA51-4137-9F65-C6C39ED2D0B0}"/>
            </a:ext>
          </a:extLst>
        </xdr:cNvPr>
        <xdr:cNvGrpSpPr/>
      </xdr:nvGrpSpPr>
      <xdr:grpSpPr>
        <a:xfrm>
          <a:off x="102054" y="33580151"/>
          <a:ext cx="7302234" cy="551544"/>
          <a:chOff x="99951" y="8256085"/>
          <a:chExt cx="5572523" cy="405449"/>
        </a:xfrm>
      </xdr:grpSpPr>
      <xdr:sp macro="" textlink="">
        <xdr:nvSpPr>
          <xdr:cNvPr id="73" name="Rectángulo 72">
            <a:extLst>
              <a:ext uri="{FF2B5EF4-FFF2-40B4-BE49-F238E27FC236}">
                <a16:creationId xmlns:a16="http://schemas.microsoft.com/office/drawing/2014/main" id="{1673829D-2EC0-3969-4E49-F6CA44640A36}"/>
              </a:ext>
            </a:extLst>
          </xdr:cNvPr>
          <xdr:cNvSpPr/>
        </xdr:nvSpPr>
        <xdr:spPr>
          <a:xfrm>
            <a:off x="1026288" y="8256085"/>
            <a:ext cx="4646186" cy="4054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Centros de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" name="Rectángulo 51">
            <a:extLst>
              <a:ext uri="{FF2B5EF4-FFF2-40B4-BE49-F238E27FC236}">
                <a16:creationId xmlns:a16="http://schemas.microsoft.com/office/drawing/2014/main" id="{2D6D7B98-5907-1D4E-E876-3E085FD8B507}"/>
              </a:ext>
            </a:extLst>
          </xdr:cNvPr>
          <xdr:cNvSpPr/>
        </xdr:nvSpPr>
        <xdr:spPr>
          <a:xfrm>
            <a:off x="99951" y="8262955"/>
            <a:ext cx="1054512" cy="176590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10</xdr:col>
      <xdr:colOff>354693</xdr:colOff>
      <xdr:row>108</xdr:row>
      <xdr:rowOff>343769</xdr:rowOff>
    </xdr:from>
    <xdr:to>
      <xdr:col>17</xdr:col>
      <xdr:colOff>94102</xdr:colOff>
      <xdr:row>139</xdr:row>
      <xdr:rowOff>195318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6C8AA3B8-1BD9-45E4-842C-AB90570F5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537882</xdr:colOff>
      <xdr:row>286</xdr:row>
      <xdr:rowOff>210116</xdr:rowOff>
    </xdr:from>
    <xdr:ext cx="1009828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28EDE917-BD5A-4CAC-94CE-E1A41ECCB4AD}"/>
            </a:ext>
          </a:extLst>
        </xdr:cNvPr>
        <xdr:cNvSpPr txBox="1"/>
      </xdr:nvSpPr>
      <xdr:spPr>
        <a:xfrm>
          <a:off x="11424957" y="80953541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0</xdr:col>
      <xdr:colOff>89647</xdr:colOff>
      <xdr:row>202</xdr:row>
      <xdr:rowOff>67235</xdr:rowOff>
    </xdr:from>
    <xdr:to>
      <xdr:col>9</xdr:col>
      <xdr:colOff>11207</xdr:colOff>
      <xdr:row>203</xdr:row>
      <xdr:rowOff>238248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F762C231-8CF9-46B9-B26B-BB6DC42332B6}"/>
            </a:ext>
          </a:extLst>
        </xdr:cNvPr>
        <xdr:cNvGrpSpPr/>
      </xdr:nvGrpSpPr>
      <xdr:grpSpPr>
        <a:xfrm>
          <a:off x="89647" y="55799824"/>
          <a:ext cx="7303435" cy="443156"/>
          <a:chOff x="99951" y="8345261"/>
          <a:chExt cx="5572523" cy="225916"/>
        </a:xfrm>
      </xdr:grpSpPr>
      <xdr:sp macro="" textlink="">
        <xdr:nvSpPr>
          <xdr:cNvPr id="78" name="Rectángulo 77">
            <a:extLst>
              <a:ext uri="{FF2B5EF4-FFF2-40B4-BE49-F238E27FC236}">
                <a16:creationId xmlns:a16="http://schemas.microsoft.com/office/drawing/2014/main" id="{ACE82003-A808-DDF0-E028-2CC3E6947A45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Centros de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Rectángulo 51">
            <a:extLst>
              <a:ext uri="{FF2B5EF4-FFF2-40B4-BE49-F238E27FC236}">
                <a16:creationId xmlns:a16="http://schemas.microsoft.com/office/drawing/2014/main" id="{610A0877-E158-80D4-AA13-71897016C9CC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295</xdr:row>
      <xdr:rowOff>247647</xdr:rowOff>
    </xdr:from>
    <xdr:to>
      <xdr:col>18</xdr:col>
      <xdr:colOff>0</xdr:colOff>
      <xdr:row>297</xdr:row>
      <xdr:rowOff>156442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id="{967999E3-2CD7-4112-8521-CAAC3B5FDB58}"/>
            </a:ext>
          </a:extLst>
        </xdr:cNvPr>
        <xdr:cNvGrpSpPr/>
      </xdr:nvGrpSpPr>
      <xdr:grpSpPr>
        <a:xfrm>
          <a:off x="102054" y="84283093"/>
          <a:ext cx="15228660" cy="407724"/>
          <a:chOff x="0" y="8335704"/>
          <a:chExt cx="16956600" cy="146098"/>
        </a:xfrm>
      </xdr:grpSpPr>
      <xdr:sp macro="" textlink="">
        <xdr:nvSpPr>
          <xdr:cNvPr id="81" name="Rectángulo 80">
            <a:extLst>
              <a:ext uri="{FF2B5EF4-FFF2-40B4-BE49-F238E27FC236}">
                <a16:creationId xmlns:a16="http://schemas.microsoft.com/office/drawing/2014/main" id="{A3D05F46-6D7A-87A3-837B-22A804370794}"/>
              </a:ext>
            </a:extLst>
          </xdr:cNvPr>
          <xdr:cNvSpPr/>
        </xdr:nvSpPr>
        <xdr:spPr>
          <a:xfrm>
            <a:off x="1409961" y="8342581"/>
            <a:ext cx="15546639" cy="13922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2" name="Rectángulo 51">
            <a:extLst>
              <a:ext uri="{FF2B5EF4-FFF2-40B4-BE49-F238E27FC236}">
                <a16:creationId xmlns:a16="http://schemas.microsoft.com/office/drawing/2014/main" id="{CA974F13-26E5-FB06-8683-B448DE74005C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77</xdr:row>
      <xdr:rowOff>213360</xdr:rowOff>
    </xdr:from>
    <xdr:to>
      <xdr:col>9</xdr:col>
      <xdr:colOff>9350</xdr:colOff>
      <xdr:row>78</xdr:row>
      <xdr:rowOff>236947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B047D06C-1003-4FE3-B1C2-850F7B435050}"/>
            </a:ext>
          </a:extLst>
        </xdr:cNvPr>
        <xdr:cNvGrpSpPr/>
      </xdr:nvGrpSpPr>
      <xdr:grpSpPr>
        <a:xfrm>
          <a:off x="91440" y="23016664"/>
          <a:ext cx="7299785" cy="397783"/>
          <a:chOff x="99951" y="8256085"/>
          <a:chExt cx="5572523" cy="294965"/>
        </a:xfrm>
      </xdr:grpSpPr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B9BD2008-B99D-B639-4E48-FD4F70D39144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5" name="Rectángulo 51">
            <a:extLst>
              <a:ext uri="{FF2B5EF4-FFF2-40B4-BE49-F238E27FC236}">
                <a16:creationId xmlns:a16="http://schemas.microsoft.com/office/drawing/2014/main" id="{FA215B0B-B9F2-687E-1476-50B5B1CABE31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0</xdr:colOff>
      <xdr:row>313</xdr:row>
      <xdr:rowOff>20</xdr:rowOff>
    </xdr:from>
    <xdr:to>
      <xdr:col>18</xdr:col>
      <xdr:colOff>9524</xdr:colOff>
      <xdr:row>314</xdr:row>
      <xdr:rowOff>169803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1FD995D5-2578-4ADA-A053-723897E89408}"/>
            </a:ext>
          </a:extLst>
        </xdr:cNvPr>
        <xdr:cNvGrpSpPr/>
      </xdr:nvGrpSpPr>
      <xdr:grpSpPr>
        <a:xfrm>
          <a:off x="102054" y="88514484"/>
          <a:ext cx="15238184" cy="419248"/>
          <a:chOff x="0" y="8335704"/>
          <a:chExt cx="16987871" cy="150871"/>
        </a:xfrm>
      </xdr:grpSpPr>
      <xdr:sp macro="" textlink="">
        <xdr:nvSpPr>
          <xdr:cNvPr id="87" name="Rectángulo 86">
            <a:extLst>
              <a:ext uri="{FF2B5EF4-FFF2-40B4-BE49-F238E27FC236}">
                <a16:creationId xmlns:a16="http://schemas.microsoft.com/office/drawing/2014/main" id="{146CE453-924D-BD9F-9CF6-A03841381880}"/>
              </a:ext>
            </a:extLst>
          </xdr:cNvPr>
          <xdr:cNvSpPr/>
        </xdr:nvSpPr>
        <xdr:spPr>
          <a:xfrm>
            <a:off x="1426647" y="8342582"/>
            <a:ext cx="15561224" cy="14399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8" name="Rectángulo 51">
            <a:extLst>
              <a:ext uri="{FF2B5EF4-FFF2-40B4-BE49-F238E27FC236}">
                <a16:creationId xmlns:a16="http://schemas.microsoft.com/office/drawing/2014/main" id="{6812EBF2-FAFC-2985-232E-B207AA2AA065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>
    <xdr:from>
      <xdr:col>1</xdr:col>
      <xdr:colOff>71439</xdr:colOff>
      <xdr:row>16</xdr:row>
      <xdr:rowOff>166687</xdr:rowOff>
    </xdr:from>
    <xdr:to>
      <xdr:col>7</xdr:col>
      <xdr:colOff>714374</xdr:colOff>
      <xdr:row>47</xdr:row>
      <xdr:rowOff>130969</xdr:rowOff>
    </xdr:to>
    <xdr:grpSp>
      <xdr:nvGrpSpPr>
        <xdr:cNvPr id="89" name="Grupo 88">
          <a:extLst>
            <a:ext uri="{FF2B5EF4-FFF2-40B4-BE49-F238E27FC236}">
              <a16:creationId xmlns:a16="http://schemas.microsoft.com/office/drawing/2014/main" id="{E040F3E6-4276-42E1-953C-A9760D4EE456}"/>
            </a:ext>
          </a:extLst>
        </xdr:cNvPr>
        <xdr:cNvGrpSpPr/>
      </xdr:nvGrpSpPr>
      <xdr:grpSpPr>
        <a:xfrm>
          <a:off x="173493" y="3954008"/>
          <a:ext cx="6017756" cy="8468747"/>
          <a:chOff x="5274833" y="535287"/>
          <a:chExt cx="4640720" cy="6264472"/>
        </a:xfrm>
      </xdr:grpSpPr>
      <xdr:sp macro="" textlink="">
        <xdr:nvSpPr>
          <xdr:cNvPr id="90" name="ShpHUC">
            <a:extLst>
              <a:ext uri="{FF2B5EF4-FFF2-40B4-BE49-F238E27FC236}">
                <a16:creationId xmlns:a16="http://schemas.microsoft.com/office/drawing/2014/main" id="{AC46DEAA-F7E5-8962-9C6A-4631FC604F04}"/>
              </a:ext>
            </a:extLst>
          </xdr:cNvPr>
          <xdr:cNvSpPr/>
        </xdr:nvSpPr>
        <xdr:spPr>
          <a:xfrm>
            <a:off x="6867639" y="3357089"/>
            <a:ext cx="993637" cy="701427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1" name="ShpAMA">
            <a:extLst>
              <a:ext uri="{FF2B5EF4-FFF2-40B4-BE49-F238E27FC236}">
                <a16:creationId xmlns:a16="http://schemas.microsoft.com/office/drawing/2014/main" id="{2B259E5C-DBEB-CC9E-7235-45CFB241D2D3}"/>
              </a:ext>
            </a:extLst>
          </xdr:cNvPr>
          <xdr:cNvSpPr/>
        </xdr:nvSpPr>
        <xdr:spPr>
          <a:xfrm>
            <a:off x="6332281" y="1509117"/>
            <a:ext cx="567311" cy="1391893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92" name="ShpANC">
            <a:extLst>
              <a:ext uri="{FF2B5EF4-FFF2-40B4-BE49-F238E27FC236}">
                <a16:creationId xmlns:a16="http://schemas.microsoft.com/office/drawing/2014/main" id="{04B6AA91-86ED-4DC7-01C6-36797EC3D142}"/>
              </a:ext>
            </a:extLst>
          </xdr:cNvPr>
          <xdr:cNvSpPr/>
        </xdr:nvSpPr>
        <xdr:spPr>
          <a:xfrm>
            <a:off x="6379820" y="3242087"/>
            <a:ext cx="688977" cy="913630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" name="ShpAPU">
            <a:extLst>
              <a:ext uri="{FF2B5EF4-FFF2-40B4-BE49-F238E27FC236}">
                <a16:creationId xmlns:a16="http://schemas.microsoft.com/office/drawing/2014/main" id="{E8BF3967-83DE-B035-7F6B-9B1D6750AC9B}"/>
              </a:ext>
            </a:extLst>
          </xdr:cNvPr>
          <xdr:cNvSpPr/>
        </xdr:nvSpPr>
        <xdr:spPr>
          <a:xfrm>
            <a:off x="8073323" y="5001923"/>
            <a:ext cx="619579" cy="533309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" name="ShpARE">
            <a:extLst>
              <a:ext uri="{FF2B5EF4-FFF2-40B4-BE49-F238E27FC236}">
                <a16:creationId xmlns:a16="http://schemas.microsoft.com/office/drawing/2014/main" id="{AC2DFF64-EA6D-8E56-3B80-5E097E40D00C}"/>
              </a:ext>
            </a:extLst>
          </xdr:cNvPr>
          <xdr:cNvSpPr/>
        </xdr:nvSpPr>
        <xdr:spPr>
          <a:xfrm>
            <a:off x="7661897" y="5489944"/>
            <a:ext cx="1458232" cy="898590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ShpAYA">
            <a:extLst>
              <a:ext uri="{FF2B5EF4-FFF2-40B4-BE49-F238E27FC236}">
                <a16:creationId xmlns:a16="http://schemas.microsoft.com/office/drawing/2014/main" id="{FDB7B374-C7BD-EBA6-9776-353437390C21}"/>
              </a:ext>
            </a:extLst>
          </xdr:cNvPr>
          <xdr:cNvSpPr/>
        </xdr:nvSpPr>
        <xdr:spPr>
          <a:xfrm>
            <a:off x="7637428" y="4641485"/>
            <a:ext cx="769047" cy="1156514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ShpCAJ">
            <a:extLst>
              <a:ext uri="{FF2B5EF4-FFF2-40B4-BE49-F238E27FC236}">
                <a16:creationId xmlns:a16="http://schemas.microsoft.com/office/drawing/2014/main" id="{BDD53288-85CC-7425-DCF6-D28A2414BA26}"/>
              </a:ext>
            </a:extLst>
          </xdr:cNvPr>
          <xdr:cNvSpPr/>
        </xdr:nvSpPr>
        <xdr:spPr>
          <a:xfrm>
            <a:off x="6106845" y="2075547"/>
            <a:ext cx="596188" cy="1069038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ShpCAL">
            <a:extLst>
              <a:ext uri="{FF2B5EF4-FFF2-40B4-BE49-F238E27FC236}">
                <a16:creationId xmlns:a16="http://schemas.microsoft.com/office/drawing/2014/main" id="{B6D07E61-2422-0EAD-71D5-ECA42FACDED0}"/>
              </a:ext>
            </a:extLst>
          </xdr:cNvPr>
          <xdr:cNvSpPr/>
        </xdr:nvSpPr>
        <xdr:spPr>
          <a:xfrm>
            <a:off x="6913722" y="4508116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ShpCUZ">
            <a:extLst>
              <a:ext uri="{FF2B5EF4-FFF2-40B4-BE49-F238E27FC236}">
                <a16:creationId xmlns:a16="http://schemas.microsoft.com/office/drawing/2014/main" id="{7E36579E-6EBD-3A2C-7733-8C9C50551816}"/>
              </a:ext>
            </a:extLst>
          </xdr:cNvPr>
          <xdr:cNvSpPr/>
        </xdr:nvSpPr>
        <xdr:spPr>
          <a:xfrm>
            <a:off x="8053648" y="4320377"/>
            <a:ext cx="1244077" cy="1411221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ShpHUV">
            <a:extLst>
              <a:ext uri="{FF2B5EF4-FFF2-40B4-BE49-F238E27FC236}">
                <a16:creationId xmlns:a16="http://schemas.microsoft.com/office/drawing/2014/main" id="{C74A8CBD-0B33-00E8-4F6E-D2A921013858}"/>
              </a:ext>
            </a:extLst>
          </xdr:cNvPr>
          <xdr:cNvSpPr/>
        </xdr:nvSpPr>
        <xdr:spPr>
          <a:xfrm>
            <a:off x="7395299" y="4576408"/>
            <a:ext cx="518170" cy="729391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ShpICA">
            <a:extLst>
              <a:ext uri="{FF2B5EF4-FFF2-40B4-BE49-F238E27FC236}">
                <a16:creationId xmlns:a16="http://schemas.microsoft.com/office/drawing/2014/main" id="{3AB86585-8C60-C270-ED41-ABF68F95330B}"/>
              </a:ext>
            </a:extLst>
          </xdr:cNvPr>
          <xdr:cNvSpPr/>
        </xdr:nvSpPr>
        <xdr:spPr>
          <a:xfrm>
            <a:off x="7179703" y="4930323"/>
            <a:ext cx="600778" cy="812573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ShpJUN">
            <a:extLst>
              <a:ext uri="{FF2B5EF4-FFF2-40B4-BE49-F238E27FC236}">
                <a16:creationId xmlns:a16="http://schemas.microsoft.com/office/drawing/2014/main" id="{7B6963E0-4410-7234-342A-50C8380095A3}"/>
              </a:ext>
            </a:extLst>
          </xdr:cNvPr>
          <xdr:cNvSpPr/>
        </xdr:nvSpPr>
        <xdr:spPr>
          <a:xfrm>
            <a:off x="7150948" y="4138965"/>
            <a:ext cx="1057485" cy="671909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ShpLAL">
            <a:extLst>
              <a:ext uri="{FF2B5EF4-FFF2-40B4-BE49-F238E27FC236}">
                <a16:creationId xmlns:a16="http://schemas.microsoft.com/office/drawing/2014/main" id="{7BB863EC-6E94-52C7-27A9-4A6BBD70FC17}"/>
              </a:ext>
            </a:extLst>
          </xdr:cNvPr>
          <xdr:cNvSpPr/>
        </xdr:nvSpPr>
        <xdr:spPr>
          <a:xfrm>
            <a:off x="6017522" y="2875973"/>
            <a:ext cx="1012118" cy="678236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ShpLAM">
            <a:extLst>
              <a:ext uri="{FF2B5EF4-FFF2-40B4-BE49-F238E27FC236}">
                <a16:creationId xmlns:a16="http://schemas.microsoft.com/office/drawing/2014/main" id="{7D9F2B6B-EA3D-CCD2-9577-57F7E67760F1}"/>
              </a:ext>
            </a:extLst>
          </xdr:cNvPr>
          <xdr:cNvSpPr/>
        </xdr:nvSpPr>
        <xdr:spPr>
          <a:xfrm>
            <a:off x="5673057" y="2409804"/>
            <a:ext cx="543420" cy="531174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4" name="ShpLIM">
            <a:extLst>
              <a:ext uri="{FF2B5EF4-FFF2-40B4-BE49-F238E27FC236}">
                <a16:creationId xmlns:a16="http://schemas.microsoft.com/office/drawing/2014/main" id="{86E31AAD-CD71-008E-905E-D1B378404166}"/>
              </a:ext>
            </a:extLst>
          </xdr:cNvPr>
          <xdr:cNvSpPr/>
        </xdr:nvSpPr>
        <xdr:spPr>
          <a:xfrm>
            <a:off x="6643037" y="4002408"/>
            <a:ext cx="884684" cy="1019899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ShpLOR">
            <a:extLst>
              <a:ext uri="{FF2B5EF4-FFF2-40B4-BE49-F238E27FC236}">
                <a16:creationId xmlns:a16="http://schemas.microsoft.com/office/drawing/2014/main" id="{CF83DB11-B633-4981-6026-AEF31E489B02}"/>
              </a:ext>
            </a:extLst>
          </xdr:cNvPr>
          <xdr:cNvSpPr/>
        </xdr:nvSpPr>
        <xdr:spPr>
          <a:xfrm>
            <a:off x="6687464" y="535287"/>
            <a:ext cx="2772157" cy="2895683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" name="ShpMAD">
            <a:extLst>
              <a:ext uri="{FF2B5EF4-FFF2-40B4-BE49-F238E27FC236}">
                <a16:creationId xmlns:a16="http://schemas.microsoft.com/office/drawing/2014/main" id="{57DB78AE-24DD-35D3-8A1E-1A27F9F13413}"/>
              </a:ext>
            </a:extLst>
          </xdr:cNvPr>
          <xdr:cNvSpPr/>
        </xdr:nvSpPr>
        <xdr:spPr>
          <a:xfrm>
            <a:off x="8593037" y="3911320"/>
            <a:ext cx="1295584" cy="1145504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7" name="ShpMOQ">
            <a:extLst>
              <a:ext uri="{FF2B5EF4-FFF2-40B4-BE49-F238E27FC236}">
                <a16:creationId xmlns:a16="http://schemas.microsoft.com/office/drawing/2014/main" id="{80DD598C-22DE-3A93-E9AF-49545F6C3A64}"/>
              </a:ext>
            </a:extLst>
          </xdr:cNvPr>
          <xdr:cNvSpPr/>
        </xdr:nvSpPr>
        <xdr:spPr>
          <a:xfrm>
            <a:off x="8870544" y="5947683"/>
            <a:ext cx="502423" cy="606513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8" name="ShpPAS">
            <a:extLst>
              <a:ext uri="{FF2B5EF4-FFF2-40B4-BE49-F238E27FC236}">
                <a16:creationId xmlns:a16="http://schemas.microsoft.com/office/drawing/2014/main" id="{48D8DE40-AA4E-DB85-A902-3B6F5BBD801B}"/>
              </a:ext>
            </a:extLst>
          </xdr:cNvPr>
          <xdr:cNvSpPr/>
        </xdr:nvSpPr>
        <xdr:spPr>
          <a:xfrm>
            <a:off x="7069860" y="3785052"/>
            <a:ext cx="895768" cy="494258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ShpPIU">
            <a:extLst>
              <a:ext uri="{FF2B5EF4-FFF2-40B4-BE49-F238E27FC236}">
                <a16:creationId xmlns:a16="http://schemas.microsoft.com/office/drawing/2014/main" id="{0DCB1808-982A-C282-3557-7FE6125B6DEF}"/>
              </a:ext>
            </a:extLst>
          </xdr:cNvPr>
          <xdr:cNvSpPr/>
        </xdr:nvSpPr>
        <xdr:spPr>
          <a:xfrm>
            <a:off x="5400334" y="1907388"/>
            <a:ext cx="755943" cy="785519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ShpPUN">
            <a:extLst>
              <a:ext uri="{FF2B5EF4-FFF2-40B4-BE49-F238E27FC236}">
                <a16:creationId xmlns:a16="http://schemas.microsoft.com/office/drawing/2014/main" id="{184323E4-A184-876B-C75B-05814CE87172}"/>
              </a:ext>
            </a:extLst>
          </xdr:cNvPr>
          <xdr:cNvSpPr/>
        </xdr:nvSpPr>
        <xdr:spPr>
          <a:xfrm>
            <a:off x="8999168" y="4949586"/>
            <a:ext cx="802814" cy="1449433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ShpSAN">
            <a:extLst>
              <a:ext uri="{FF2B5EF4-FFF2-40B4-BE49-F238E27FC236}">
                <a16:creationId xmlns:a16="http://schemas.microsoft.com/office/drawing/2014/main" id="{51562224-E61F-BDC1-7508-A6163D86E8C6}"/>
              </a:ext>
            </a:extLst>
          </xdr:cNvPr>
          <xdr:cNvSpPr/>
        </xdr:nvSpPr>
        <xdr:spPr>
          <a:xfrm>
            <a:off x="6688860" y="2355529"/>
            <a:ext cx="848573" cy="1099764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ShpTAC">
            <a:extLst>
              <a:ext uri="{FF2B5EF4-FFF2-40B4-BE49-F238E27FC236}">
                <a16:creationId xmlns:a16="http://schemas.microsoft.com/office/drawing/2014/main" id="{1387798C-BEDA-22DB-2151-E52968729D8D}"/>
              </a:ext>
            </a:extLst>
          </xdr:cNvPr>
          <xdr:cNvSpPr/>
        </xdr:nvSpPr>
        <xdr:spPr>
          <a:xfrm>
            <a:off x="8965694" y="6244710"/>
            <a:ext cx="584144" cy="505257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ShpTUM">
            <a:extLst>
              <a:ext uri="{FF2B5EF4-FFF2-40B4-BE49-F238E27FC236}">
                <a16:creationId xmlns:a16="http://schemas.microsoft.com/office/drawing/2014/main" id="{49960B56-9084-24DE-ED65-08B26E2BC31E}"/>
              </a:ext>
            </a:extLst>
          </xdr:cNvPr>
          <xdr:cNvSpPr/>
        </xdr:nvSpPr>
        <xdr:spPr>
          <a:xfrm>
            <a:off x="5502542" y="1676962"/>
            <a:ext cx="323075" cy="261178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ShpUCA">
            <a:extLst>
              <a:ext uri="{FF2B5EF4-FFF2-40B4-BE49-F238E27FC236}">
                <a16:creationId xmlns:a16="http://schemas.microsoft.com/office/drawing/2014/main" id="{C34F6F8F-CC08-60C0-7A63-E7259A5726B1}"/>
              </a:ext>
            </a:extLst>
          </xdr:cNvPr>
          <xdr:cNvSpPr/>
        </xdr:nvSpPr>
        <xdr:spPr>
          <a:xfrm>
            <a:off x="7328940" y="3011235"/>
            <a:ext cx="1929351" cy="1379069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5" name="SimAMA">
            <a:extLst>
              <a:ext uri="{FF2B5EF4-FFF2-40B4-BE49-F238E27FC236}">
                <a16:creationId xmlns:a16="http://schemas.microsoft.com/office/drawing/2014/main" id="{008B4EE9-2B7E-04CC-179D-02DCE0DA6615}"/>
              </a:ext>
            </a:extLst>
          </xdr:cNvPr>
          <xdr:cNvSpPr/>
        </xdr:nvSpPr>
        <xdr:spPr>
          <a:xfrm>
            <a:off x="6162583" y="1793543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514</a:t>
            </a:r>
          </a:p>
        </xdr:txBody>
      </xdr:sp>
      <xdr:sp macro="" textlink="">
        <xdr:nvSpPr>
          <xdr:cNvPr id="116" name="SimANC">
            <a:extLst>
              <a:ext uri="{FF2B5EF4-FFF2-40B4-BE49-F238E27FC236}">
                <a16:creationId xmlns:a16="http://schemas.microsoft.com/office/drawing/2014/main" id="{CBA1DB1F-A4F5-54BE-F22C-436A71C6F5BB}"/>
              </a:ext>
            </a:extLst>
          </xdr:cNvPr>
          <xdr:cNvSpPr/>
        </xdr:nvSpPr>
        <xdr:spPr>
          <a:xfrm>
            <a:off x="6208661" y="3410548"/>
            <a:ext cx="944768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002</a:t>
            </a:r>
          </a:p>
        </xdr:txBody>
      </xdr:sp>
      <xdr:sp macro="" textlink="">
        <xdr:nvSpPr>
          <xdr:cNvPr id="117" name="SimAPU">
            <a:extLst>
              <a:ext uri="{FF2B5EF4-FFF2-40B4-BE49-F238E27FC236}">
                <a16:creationId xmlns:a16="http://schemas.microsoft.com/office/drawing/2014/main" id="{DBF2376D-D027-0908-927A-7AD99CA26B4C}"/>
              </a:ext>
            </a:extLst>
          </xdr:cNvPr>
          <xdr:cNvSpPr/>
        </xdr:nvSpPr>
        <xdr:spPr>
          <a:xfrm>
            <a:off x="8042284" y="5025256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936</a:t>
            </a:r>
          </a:p>
        </xdr:txBody>
      </xdr:sp>
      <xdr:sp macro="" textlink="">
        <xdr:nvSpPr>
          <xdr:cNvPr id="118" name="SimARE">
            <a:extLst>
              <a:ext uri="{FF2B5EF4-FFF2-40B4-BE49-F238E27FC236}">
                <a16:creationId xmlns:a16="http://schemas.microsoft.com/office/drawing/2014/main" id="{BEBE8C70-13DC-6BA0-4629-8193E9467DF2}"/>
              </a:ext>
            </a:extLst>
          </xdr:cNvPr>
          <xdr:cNvSpPr/>
        </xdr:nvSpPr>
        <xdr:spPr>
          <a:xfrm>
            <a:off x="8138752" y="5664664"/>
            <a:ext cx="83621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810</a:t>
            </a:r>
          </a:p>
        </xdr:txBody>
      </xdr:sp>
      <xdr:sp macro="" textlink="">
        <xdr:nvSpPr>
          <xdr:cNvPr id="119" name="SimAYA">
            <a:extLst>
              <a:ext uri="{FF2B5EF4-FFF2-40B4-BE49-F238E27FC236}">
                <a16:creationId xmlns:a16="http://schemas.microsoft.com/office/drawing/2014/main" id="{A2DCC0B6-5685-2B45-0803-3760C92937AF}"/>
              </a:ext>
            </a:extLst>
          </xdr:cNvPr>
          <xdr:cNvSpPr/>
        </xdr:nvSpPr>
        <xdr:spPr>
          <a:xfrm>
            <a:off x="7560793" y="5262703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669</a:t>
            </a:r>
          </a:p>
        </xdr:txBody>
      </xdr:sp>
      <xdr:sp macro="" textlink="">
        <xdr:nvSpPr>
          <xdr:cNvPr id="120" name="SimCAJ">
            <a:extLst>
              <a:ext uri="{FF2B5EF4-FFF2-40B4-BE49-F238E27FC236}">
                <a16:creationId xmlns:a16="http://schemas.microsoft.com/office/drawing/2014/main" id="{B4FBF6E4-E679-0DEC-106F-CF0C8D9A6095}"/>
              </a:ext>
            </a:extLst>
          </xdr:cNvPr>
          <xdr:cNvSpPr/>
        </xdr:nvSpPr>
        <xdr:spPr>
          <a:xfrm>
            <a:off x="5994576" y="2551843"/>
            <a:ext cx="821919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087</a:t>
            </a:r>
          </a:p>
        </xdr:txBody>
      </xdr:sp>
      <xdr:sp macro="" textlink="">
        <xdr:nvSpPr>
          <xdr:cNvPr id="121" name="SimCAL">
            <a:extLst>
              <a:ext uri="{FF2B5EF4-FFF2-40B4-BE49-F238E27FC236}">
                <a16:creationId xmlns:a16="http://schemas.microsoft.com/office/drawing/2014/main" id="{B115E94E-FC73-D07E-E853-55563482658E}"/>
              </a:ext>
            </a:extLst>
          </xdr:cNvPr>
          <xdr:cNvSpPr/>
        </xdr:nvSpPr>
        <xdr:spPr>
          <a:xfrm>
            <a:off x="6356599" y="4377296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201</a:t>
            </a:r>
          </a:p>
        </xdr:txBody>
      </xdr:sp>
      <xdr:sp macro="" textlink="">
        <xdr:nvSpPr>
          <xdr:cNvPr id="122" name="SimCUZ">
            <a:extLst>
              <a:ext uri="{FF2B5EF4-FFF2-40B4-BE49-F238E27FC236}">
                <a16:creationId xmlns:a16="http://schemas.microsoft.com/office/drawing/2014/main" id="{FD667F49-1EE2-7982-EBA9-ED515517FA54}"/>
              </a:ext>
            </a:extLst>
          </xdr:cNvPr>
          <xdr:cNvSpPr/>
        </xdr:nvSpPr>
        <xdr:spPr>
          <a:xfrm>
            <a:off x="8053058" y="4565750"/>
            <a:ext cx="898363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704</a:t>
            </a:r>
          </a:p>
        </xdr:txBody>
      </xdr:sp>
      <xdr:sp macro="" textlink="">
        <xdr:nvSpPr>
          <xdr:cNvPr id="123" name="SimHUV">
            <a:extLst>
              <a:ext uri="{FF2B5EF4-FFF2-40B4-BE49-F238E27FC236}">
                <a16:creationId xmlns:a16="http://schemas.microsoft.com/office/drawing/2014/main" id="{5D3E7FB8-4096-6166-0F43-33B9E19AA32E}"/>
              </a:ext>
            </a:extLst>
          </xdr:cNvPr>
          <xdr:cNvSpPr/>
        </xdr:nvSpPr>
        <xdr:spPr>
          <a:xfrm>
            <a:off x="7245139" y="4648329"/>
            <a:ext cx="870196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713</a:t>
            </a:r>
          </a:p>
        </xdr:txBody>
      </xdr:sp>
      <xdr:sp macro="" textlink="">
        <xdr:nvSpPr>
          <xdr:cNvPr id="124" name="SimHUC">
            <a:extLst>
              <a:ext uri="{FF2B5EF4-FFF2-40B4-BE49-F238E27FC236}">
                <a16:creationId xmlns:a16="http://schemas.microsoft.com/office/drawing/2014/main" id="{49B85E5B-5EE0-5638-B8AC-EFC3E4331CA6}"/>
              </a:ext>
            </a:extLst>
          </xdr:cNvPr>
          <xdr:cNvSpPr/>
        </xdr:nvSpPr>
        <xdr:spPr>
          <a:xfrm>
            <a:off x="6893718" y="3482499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514</a:t>
            </a:r>
          </a:p>
        </xdr:txBody>
      </xdr:sp>
      <xdr:sp macro="" textlink="">
        <xdr:nvSpPr>
          <xdr:cNvPr id="125" name="SimICA">
            <a:extLst>
              <a:ext uri="{FF2B5EF4-FFF2-40B4-BE49-F238E27FC236}">
                <a16:creationId xmlns:a16="http://schemas.microsoft.com/office/drawing/2014/main" id="{3AE0C0C2-48D9-AD80-A069-1D9ADCD04376}"/>
              </a:ext>
            </a:extLst>
          </xdr:cNvPr>
          <xdr:cNvSpPr/>
        </xdr:nvSpPr>
        <xdr:spPr>
          <a:xfrm>
            <a:off x="7034105" y="4967803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738</a:t>
            </a:r>
          </a:p>
        </xdr:txBody>
      </xdr:sp>
      <xdr:sp macro="" textlink="">
        <xdr:nvSpPr>
          <xdr:cNvPr id="126" name="SimJUN">
            <a:extLst>
              <a:ext uri="{FF2B5EF4-FFF2-40B4-BE49-F238E27FC236}">
                <a16:creationId xmlns:a16="http://schemas.microsoft.com/office/drawing/2014/main" id="{84842162-1793-B618-BE94-4F72F44C286F}"/>
              </a:ext>
            </a:extLst>
          </xdr:cNvPr>
          <xdr:cNvSpPr/>
        </xdr:nvSpPr>
        <xdr:spPr>
          <a:xfrm>
            <a:off x="7128018" y="4102467"/>
            <a:ext cx="958339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266</a:t>
            </a:r>
          </a:p>
        </xdr:txBody>
      </xdr:sp>
      <xdr:sp macro="" textlink="">
        <xdr:nvSpPr>
          <xdr:cNvPr id="127" name="SimLAL">
            <a:extLst>
              <a:ext uri="{FF2B5EF4-FFF2-40B4-BE49-F238E27FC236}">
                <a16:creationId xmlns:a16="http://schemas.microsoft.com/office/drawing/2014/main" id="{BE9819DA-B367-B7C6-677F-CCF17261A1E8}"/>
              </a:ext>
            </a:extLst>
          </xdr:cNvPr>
          <xdr:cNvSpPr/>
        </xdr:nvSpPr>
        <xdr:spPr>
          <a:xfrm>
            <a:off x="5727332" y="2984642"/>
            <a:ext cx="91379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653</a:t>
            </a:r>
          </a:p>
        </xdr:txBody>
      </xdr:sp>
      <xdr:sp macro="" textlink="">
        <xdr:nvSpPr>
          <xdr:cNvPr id="128" name="SimLAM">
            <a:extLst>
              <a:ext uri="{FF2B5EF4-FFF2-40B4-BE49-F238E27FC236}">
                <a16:creationId xmlns:a16="http://schemas.microsoft.com/office/drawing/2014/main" id="{20542AEB-F45D-877F-EC46-E3E3A671840E}"/>
              </a:ext>
            </a:extLst>
          </xdr:cNvPr>
          <xdr:cNvSpPr/>
        </xdr:nvSpPr>
        <xdr:spPr>
          <a:xfrm>
            <a:off x="5287961" y="2539590"/>
            <a:ext cx="945174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962</a:t>
            </a:r>
          </a:p>
        </xdr:txBody>
      </xdr:sp>
      <xdr:sp macro="" textlink="">
        <xdr:nvSpPr>
          <xdr:cNvPr id="129" name="SimLIM">
            <a:extLst>
              <a:ext uri="{FF2B5EF4-FFF2-40B4-BE49-F238E27FC236}">
                <a16:creationId xmlns:a16="http://schemas.microsoft.com/office/drawing/2014/main" id="{4C1F4199-0B4F-86C2-7E97-724F7520159D}"/>
              </a:ext>
            </a:extLst>
          </xdr:cNvPr>
          <xdr:cNvSpPr/>
        </xdr:nvSpPr>
        <xdr:spPr>
          <a:xfrm>
            <a:off x="6573629" y="3995155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17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791</a:t>
            </a:r>
            <a:endParaRPr lang="es-ES" sz="1000" b="1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30" name="SimLOR">
            <a:extLst>
              <a:ext uri="{FF2B5EF4-FFF2-40B4-BE49-F238E27FC236}">
                <a16:creationId xmlns:a16="http://schemas.microsoft.com/office/drawing/2014/main" id="{FE2E6CF6-61DC-C506-976E-1BB74FF51FB7}"/>
              </a:ext>
            </a:extLst>
          </xdr:cNvPr>
          <xdr:cNvSpPr/>
        </xdr:nvSpPr>
        <xdr:spPr>
          <a:xfrm>
            <a:off x="7356058" y="1498636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677</a:t>
            </a:r>
          </a:p>
        </xdr:txBody>
      </xdr:sp>
      <xdr:sp macro="" textlink="">
        <xdr:nvSpPr>
          <xdr:cNvPr id="131" name="SimMAD">
            <a:extLst>
              <a:ext uri="{FF2B5EF4-FFF2-40B4-BE49-F238E27FC236}">
                <a16:creationId xmlns:a16="http://schemas.microsoft.com/office/drawing/2014/main" id="{9F789C05-6FD2-4FD0-1502-A093B50EFD59}"/>
              </a:ext>
            </a:extLst>
          </xdr:cNvPr>
          <xdr:cNvSpPr/>
        </xdr:nvSpPr>
        <xdr:spPr>
          <a:xfrm>
            <a:off x="8730520" y="4296346"/>
            <a:ext cx="96313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665</a:t>
            </a:r>
          </a:p>
        </xdr:txBody>
      </xdr:sp>
      <xdr:sp macro="" textlink="">
        <xdr:nvSpPr>
          <xdr:cNvPr id="132" name="SimMOQ">
            <a:extLst>
              <a:ext uri="{FF2B5EF4-FFF2-40B4-BE49-F238E27FC236}">
                <a16:creationId xmlns:a16="http://schemas.microsoft.com/office/drawing/2014/main" id="{262EFE52-C17E-943B-F419-2CAB8A1E2337}"/>
              </a:ext>
            </a:extLst>
          </xdr:cNvPr>
          <xdr:cNvSpPr/>
        </xdr:nvSpPr>
        <xdr:spPr>
          <a:xfrm>
            <a:off x="8695191" y="5982652"/>
            <a:ext cx="729588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792</a:t>
            </a:r>
          </a:p>
        </xdr:txBody>
      </xdr:sp>
      <xdr:sp macro="" textlink="">
        <xdr:nvSpPr>
          <xdr:cNvPr id="133" name="SimPAS">
            <a:extLst>
              <a:ext uri="{FF2B5EF4-FFF2-40B4-BE49-F238E27FC236}">
                <a16:creationId xmlns:a16="http://schemas.microsoft.com/office/drawing/2014/main" id="{0E9F0560-FE39-789E-4B19-A2C034C40348}"/>
              </a:ext>
            </a:extLst>
          </xdr:cNvPr>
          <xdr:cNvSpPr/>
        </xdr:nvSpPr>
        <xdr:spPr>
          <a:xfrm>
            <a:off x="7210656" y="3743522"/>
            <a:ext cx="794733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900</a:t>
            </a:r>
          </a:p>
        </xdr:txBody>
      </xdr:sp>
      <xdr:sp macro="" textlink="">
        <xdr:nvSpPr>
          <xdr:cNvPr id="134" name="SimPIU">
            <a:extLst>
              <a:ext uri="{FF2B5EF4-FFF2-40B4-BE49-F238E27FC236}">
                <a16:creationId xmlns:a16="http://schemas.microsoft.com/office/drawing/2014/main" id="{470AE69D-2C5B-E33B-D480-CBDB24DA0099}"/>
              </a:ext>
            </a:extLst>
          </xdr:cNvPr>
          <xdr:cNvSpPr/>
        </xdr:nvSpPr>
        <xdr:spPr>
          <a:xfrm>
            <a:off x="5350375" y="1995812"/>
            <a:ext cx="751775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187</a:t>
            </a:r>
          </a:p>
        </xdr:txBody>
      </xdr:sp>
      <xdr:sp macro="" textlink="">
        <xdr:nvSpPr>
          <xdr:cNvPr id="135" name="SimPUN">
            <a:extLst>
              <a:ext uri="{FF2B5EF4-FFF2-40B4-BE49-F238E27FC236}">
                <a16:creationId xmlns:a16="http://schemas.microsoft.com/office/drawing/2014/main" id="{4FC2DBA4-5DCD-AD1F-FC85-BBB4FF5D2D07}"/>
              </a:ext>
            </a:extLst>
          </xdr:cNvPr>
          <xdr:cNvSpPr/>
        </xdr:nvSpPr>
        <xdr:spPr>
          <a:xfrm>
            <a:off x="8884799" y="5304386"/>
            <a:ext cx="1030754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235</a:t>
            </a:r>
          </a:p>
        </xdr:txBody>
      </xdr:sp>
      <xdr:sp macro="" textlink="">
        <xdr:nvSpPr>
          <xdr:cNvPr id="136" name="SimSAN">
            <a:extLst>
              <a:ext uri="{FF2B5EF4-FFF2-40B4-BE49-F238E27FC236}">
                <a16:creationId xmlns:a16="http://schemas.microsoft.com/office/drawing/2014/main" id="{62F064C7-410A-823C-4B8F-28F8B8C8F904}"/>
              </a:ext>
            </a:extLst>
          </xdr:cNvPr>
          <xdr:cNvSpPr/>
        </xdr:nvSpPr>
        <xdr:spPr>
          <a:xfrm>
            <a:off x="6624304" y="2651188"/>
            <a:ext cx="742087" cy="5344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996</a:t>
            </a:r>
          </a:p>
        </xdr:txBody>
      </xdr:sp>
      <xdr:sp macro="" textlink="">
        <xdr:nvSpPr>
          <xdr:cNvPr id="137" name="SimTUM">
            <a:extLst>
              <a:ext uri="{FF2B5EF4-FFF2-40B4-BE49-F238E27FC236}">
                <a16:creationId xmlns:a16="http://schemas.microsoft.com/office/drawing/2014/main" id="{D8611E0A-AB8E-8F54-1FE5-4887C5329D75}"/>
              </a:ext>
            </a:extLst>
          </xdr:cNvPr>
          <xdr:cNvSpPr/>
        </xdr:nvSpPr>
        <xdr:spPr>
          <a:xfrm>
            <a:off x="5274833" y="1320121"/>
            <a:ext cx="748851" cy="5344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239</a:t>
            </a:r>
          </a:p>
        </xdr:txBody>
      </xdr:sp>
      <xdr:sp macro="" textlink="">
        <xdr:nvSpPr>
          <xdr:cNvPr id="138" name="SimUCA">
            <a:extLst>
              <a:ext uri="{FF2B5EF4-FFF2-40B4-BE49-F238E27FC236}">
                <a16:creationId xmlns:a16="http://schemas.microsoft.com/office/drawing/2014/main" id="{C2AFE1EE-C08A-EB67-EA8B-781955E1BBFE}"/>
              </a:ext>
            </a:extLst>
          </xdr:cNvPr>
          <xdr:cNvSpPr/>
        </xdr:nvSpPr>
        <xdr:spPr>
          <a:xfrm>
            <a:off x="7726781" y="3439560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906</a:t>
            </a:r>
          </a:p>
        </xdr:txBody>
      </xdr:sp>
      <xdr:sp macro="" textlink="">
        <xdr:nvSpPr>
          <xdr:cNvPr id="139" name="SimTAC">
            <a:extLst>
              <a:ext uri="{FF2B5EF4-FFF2-40B4-BE49-F238E27FC236}">
                <a16:creationId xmlns:a16="http://schemas.microsoft.com/office/drawing/2014/main" id="{24DCD461-BA76-5982-C41F-3E08CA9262D1}"/>
              </a:ext>
            </a:extLst>
          </xdr:cNvPr>
          <xdr:cNvSpPr/>
        </xdr:nvSpPr>
        <xdr:spPr>
          <a:xfrm>
            <a:off x="8915065" y="6265280"/>
            <a:ext cx="723175" cy="53447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986</a:t>
            </a:r>
          </a:p>
        </xdr:txBody>
      </xdr:sp>
    </xdr:grpSp>
    <xdr:clientData/>
  </xdr:twoCellAnchor>
  <xdr:twoCellAnchor>
    <xdr:from>
      <xdr:col>11</xdr:col>
      <xdr:colOff>0</xdr:colOff>
      <xdr:row>204</xdr:row>
      <xdr:rowOff>500062</xdr:rowOff>
    </xdr:from>
    <xdr:to>
      <xdr:col>16</xdr:col>
      <xdr:colOff>631031</xdr:colOff>
      <xdr:row>232</xdr:row>
      <xdr:rowOff>107155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id="{D63807D6-CBA7-4323-B81A-2F6A18CAE1D1}"/>
            </a:ext>
          </a:extLst>
        </xdr:cNvPr>
        <xdr:cNvGrpSpPr/>
      </xdr:nvGrpSpPr>
      <xdr:grpSpPr>
        <a:xfrm>
          <a:off x="9105446" y="56776937"/>
          <a:ext cx="5280139" cy="7419861"/>
          <a:chOff x="5183165" y="535287"/>
          <a:chExt cx="4728572" cy="6251182"/>
        </a:xfrm>
      </xdr:grpSpPr>
      <xdr:sp macro="" textlink="">
        <xdr:nvSpPr>
          <xdr:cNvPr id="141" name="ShpHUC">
            <a:extLst>
              <a:ext uri="{FF2B5EF4-FFF2-40B4-BE49-F238E27FC236}">
                <a16:creationId xmlns:a16="http://schemas.microsoft.com/office/drawing/2014/main" id="{4BF0DBE5-6830-EA7E-5236-8505BEDE6733}"/>
              </a:ext>
            </a:extLst>
          </xdr:cNvPr>
          <xdr:cNvSpPr/>
        </xdr:nvSpPr>
        <xdr:spPr>
          <a:xfrm>
            <a:off x="6867135" y="3357089"/>
            <a:ext cx="993637" cy="701427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2" name="ShpAMA">
            <a:extLst>
              <a:ext uri="{FF2B5EF4-FFF2-40B4-BE49-F238E27FC236}">
                <a16:creationId xmlns:a16="http://schemas.microsoft.com/office/drawing/2014/main" id="{F36BBEC5-D147-67EF-DB35-A7257D7040D5}"/>
              </a:ext>
            </a:extLst>
          </xdr:cNvPr>
          <xdr:cNvSpPr/>
        </xdr:nvSpPr>
        <xdr:spPr>
          <a:xfrm>
            <a:off x="6332281" y="1509117"/>
            <a:ext cx="567311" cy="1391893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143" name="ShpANC">
            <a:extLst>
              <a:ext uri="{FF2B5EF4-FFF2-40B4-BE49-F238E27FC236}">
                <a16:creationId xmlns:a16="http://schemas.microsoft.com/office/drawing/2014/main" id="{FCDB6B8E-627D-1C30-55DB-24F76E08EC7B}"/>
              </a:ext>
            </a:extLst>
          </xdr:cNvPr>
          <xdr:cNvSpPr/>
        </xdr:nvSpPr>
        <xdr:spPr>
          <a:xfrm>
            <a:off x="6379820" y="3242087"/>
            <a:ext cx="688977" cy="913630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ShpAPU">
            <a:extLst>
              <a:ext uri="{FF2B5EF4-FFF2-40B4-BE49-F238E27FC236}">
                <a16:creationId xmlns:a16="http://schemas.microsoft.com/office/drawing/2014/main" id="{26E9E25B-7B1C-DF6E-4888-4ED3169F48F5}"/>
              </a:ext>
            </a:extLst>
          </xdr:cNvPr>
          <xdr:cNvSpPr/>
        </xdr:nvSpPr>
        <xdr:spPr>
          <a:xfrm>
            <a:off x="8073323" y="5001923"/>
            <a:ext cx="619579" cy="533309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5" name="ShpARE">
            <a:extLst>
              <a:ext uri="{FF2B5EF4-FFF2-40B4-BE49-F238E27FC236}">
                <a16:creationId xmlns:a16="http://schemas.microsoft.com/office/drawing/2014/main" id="{F7DD4B7F-88DA-B177-833C-5B62EF07F67F}"/>
              </a:ext>
            </a:extLst>
          </xdr:cNvPr>
          <xdr:cNvSpPr/>
        </xdr:nvSpPr>
        <xdr:spPr>
          <a:xfrm>
            <a:off x="7661897" y="5489944"/>
            <a:ext cx="1458232" cy="898590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ShpAYA">
            <a:extLst>
              <a:ext uri="{FF2B5EF4-FFF2-40B4-BE49-F238E27FC236}">
                <a16:creationId xmlns:a16="http://schemas.microsoft.com/office/drawing/2014/main" id="{8883D788-0ED6-1711-7B30-0E874583CB5F}"/>
              </a:ext>
            </a:extLst>
          </xdr:cNvPr>
          <xdr:cNvSpPr/>
        </xdr:nvSpPr>
        <xdr:spPr>
          <a:xfrm>
            <a:off x="7636924" y="4641485"/>
            <a:ext cx="769047" cy="1156514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ShpCAJ">
            <a:extLst>
              <a:ext uri="{FF2B5EF4-FFF2-40B4-BE49-F238E27FC236}">
                <a16:creationId xmlns:a16="http://schemas.microsoft.com/office/drawing/2014/main" id="{49E99719-5F1F-3D2D-DC8C-EE1C7D7A6DF6}"/>
              </a:ext>
            </a:extLst>
          </xdr:cNvPr>
          <xdr:cNvSpPr/>
        </xdr:nvSpPr>
        <xdr:spPr>
          <a:xfrm>
            <a:off x="6106845" y="2075547"/>
            <a:ext cx="596188" cy="1069038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" name="ShpCAL">
            <a:extLst>
              <a:ext uri="{FF2B5EF4-FFF2-40B4-BE49-F238E27FC236}">
                <a16:creationId xmlns:a16="http://schemas.microsoft.com/office/drawing/2014/main" id="{8392A53D-F8CA-C488-4299-343AE52CF0BE}"/>
              </a:ext>
            </a:extLst>
          </xdr:cNvPr>
          <xdr:cNvSpPr/>
        </xdr:nvSpPr>
        <xdr:spPr>
          <a:xfrm>
            <a:off x="6913722" y="4508116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ShpCUZ">
            <a:extLst>
              <a:ext uri="{FF2B5EF4-FFF2-40B4-BE49-F238E27FC236}">
                <a16:creationId xmlns:a16="http://schemas.microsoft.com/office/drawing/2014/main" id="{CE1736AE-631C-5736-53C9-AA53655C6067}"/>
              </a:ext>
            </a:extLst>
          </xdr:cNvPr>
          <xdr:cNvSpPr/>
        </xdr:nvSpPr>
        <xdr:spPr>
          <a:xfrm>
            <a:off x="8053648" y="4320377"/>
            <a:ext cx="1244077" cy="1411221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ShpHUV">
            <a:extLst>
              <a:ext uri="{FF2B5EF4-FFF2-40B4-BE49-F238E27FC236}">
                <a16:creationId xmlns:a16="http://schemas.microsoft.com/office/drawing/2014/main" id="{AF378196-7F1C-233E-1369-65EAAF99DE23}"/>
              </a:ext>
            </a:extLst>
          </xdr:cNvPr>
          <xdr:cNvSpPr/>
        </xdr:nvSpPr>
        <xdr:spPr>
          <a:xfrm>
            <a:off x="7395299" y="4576408"/>
            <a:ext cx="518170" cy="729391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" name="ShpICA">
            <a:extLst>
              <a:ext uri="{FF2B5EF4-FFF2-40B4-BE49-F238E27FC236}">
                <a16:creationId xmlns:a16="http://schemas.microsoft.com/office/drawing/2014/main" id="{001E0743-0984-2F4E-2D7F-AE348064E53F}"/>
              </a:ext>
            </a:extLst>
          </xdr:cNvPr>
          <xdr:cNvSpPr/>
        </xdr:nvSpPr>
        <xdr:spPr>
          <a:xfrm>
            <a:off x="7179703" y="4930323"/>
            <a:ext cx="600778" cy="812573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2" name="ShpJUN">
            <a:extLst>
              <a:ext uri="{FF2B5EF4-FFF2-40B4-BE49-F238E27FC236}">
                <a16:creationId xmlns:a16="http://schemas.microsoft.com/office/drawing/2014/main" id="{A068A8FC-ABEF-8059-A461-816B99A32DE4}"/>
              </a:ext>
            </a:extLst>
          </xdr:cNvPr>
          <xdr:cNvSpPr/>
        </xdr:nvSpPr>
        <xdr:spPr>
          <a:xfrm>
            <a:off x="7150948" y="4138965"/>
            <a:ext cx="1057485" cy="671909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" name="ShpLAL">
            <a:extLst>
              <a:ext uri="{FF2B5EF4-FFF2-40B4-BE49-F238E27FC236}">
                <a16:creationId xmlns:a16="http://schemas.microsoft.com/office/drawing/2014/main" id="{A4803584-E68F-9027-52BD-669A3A642EE3}"/>
              </a:ext>
            </a:extLst>
          </xdr:cNvPr>
          <xdr:cNvSpPr/>
        </xdr:nvSpPr>
        <xdr:spPr>
          <a:xfrm>
            <a:off x="6017522" y="2875973"/>
            <a:ext cx="1012118" cy="678236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4" name="ShpLAM">
            <a:extLst>
              <a:ext uri="{FF2B5EF4-FFF2-40B4-BE49-F238E27FC236}">
                <a16:creationId xmlns:a16="http://schemas.microsoft.com/office/drawing/2014/main" id="{CC8525AD-B57E-A1A2-1F92-833D1D3D91FE}"/>
              </a:ext>
            </a:extLst>
          </xdr:cNvPr>
          <xdr:cNvSpPr/>
        </xdr:nvSpPr>
        <xdr:spPr>
          <a:xfrm>
            <a:off x="5673057" y="2409804"/>
            <a:ext cx="543420" cy="531174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5" name="ShpLIM">
            <a:extLst>
              <a:ext uri="{FF2B5EF4-FFF2-40B4-BE49-F238E27FC236}">
                <a16:creationId xmlns:a16="http://schemas.microsoft.com/office/drawing/2014/main" id="{428232DC-6136-A735-A694-9B3110E9AE9F}"/>
              </a:ext>
            </a:extLst>
          </xdr:cNvPr>
          <xdr:cNvSpPr/>
        </xdr:nvSpPr>
        <xdr:spPr>
          <a:xfrm>
            <a:off x="6643037" y="4002408"/>
            <a:ext cx="884684" cy="1019899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ShpLOR">
            <a:extLst>
              <a:ext uri="{FF2B5EF4-FFF2-40B4-BE49-F238E27FC236}">
                <a16:creationId xmlns:a16="http://schemas.microsoft.com/office/drawing/2014/main" id="{AE539690-723C-FF33-54DD-4CBAC3202F7E}"/>
              </a:ext>
            </a:extLst>
          </xdr:cNvPr>
          <xdr:cNvSpPr/>
        </xdr:nvSpPr>
        <xdr:spPr>
          <a:xfrm>
            <a:off x="6686960" y="535287"/>
            <a:ext cx="2772157" cy="2895683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ShpMAD">
            <a:extLst>
              <a:ext uri="{FF2B5EF4-FFF2-40B4-BE49-F238E27FC236}">
                <a16:creationId xmlns:a16="http://schemas.microsoft.com/office/drawing/2014/main" id="{01490B89-6F13-34DA-9702-5AF6A591E7B4}"/>
              </a:ext>
            </a:extLst>
          </xdr:cNvPr>
          <xdr:cNvSpPr/>
        </xdr:nvSpPr>
        <xdr:spPr>
          <a:xfrm>
            <a:off x="8593037" y="3911320"/>
            <a:ext cx="1295584" cy="1145504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" name="ShpMOQ">
            <a:extLst>
              <a:ext uri="{FF2B5EF4-FFF2-40B4-BE49-F238E27FC236}">
                <a16:creationId xmlns:a16="http://schemas.microsoft.com/office/drawing/2014/main" id="{4A50F3E2-86E3-FB9D-1DF4-45FBD54778E2}"/>
              </a:ext>
            </a:extLst>
          </xdr:cNvPr>
          <xdr:cNvSpPr/>
        </xdr:nvSpPr>
        <xdr:spPr>
          <a:xfrm>
            <a:off x="8870544" y="5947683"/>
            <a:ext cx="502423" cy="606513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9" name="ShpPAS">
            <a:extLst>
              <a:ext uri="{FF2B5EF4-FFF2-40B4-BE49-F238E27FC236}">
                <a16:creationId xmlns:a16="http://schemas.microsoft.com/office/drawing/2014/main" id="{5613EF63-8857-7801-B2F4-DC1FB6190B05}"/>
              </a:ext>
            </a:extLst>
          </xdr:cNvPr>
          <xdr:cNvSpPr/>
        </xdr:nvSpPr>
        <xdr:spPr>
          <a:xfrm>
            <a:off x="7069860" y="3785052"/>
            <a:ext cx="895768" cy="494258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ShpPIU">
            <a:extLst>
              <a:ext uri="{FF2B5EF4-FFF2-40B4-BE49-F238E27FC236}">
                <a16:creationId xmlns:a16="http://schemas.microsoft.com/office/drawing/2014/main" id="{EA78A0D2-A5D8-F3C5-EDAF-F14D744EACCF}"/>
              </a:ext>
            </a:extLst>
          </xdr:cNvPr>
          <xdr:cNvSpPr/>
        </xdr:nvSpPr>
        <xdr:spPr>
          <a:xfrm>
            <a:off x="5400334" y="1907388"/>
            <a:ext cx="755943" cy="785519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ShpPUN">
            <a:extLst>
              <a:ext uri="{FF2B5EF4-FFF2-40B4-BE49-F238E27FC236}">
                <a16:creationId xmlns:a16="http://schemas.microsoft.com/office/drawing/2014/main" id="{4E735FEC-7BF8-161C-E64C-B440FB0F0E6E}"/>
              </a:ext>
            </a:extLst>
          </xdr:cNvPr>
          <xdr:cNvSpPr/>
        </xdr:nvSpPr>
        <xdr:spPr>
          <a:xfrm>
            <a:off x="8999168" y="4949586"/>
            <a:ext cx="802814" cy="1449433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ShpSAN">
            <a:extLst>
              <a:ext uri="{FF2B5EF4-FFF2-40B4-BE49-F238E27FC236}">
                <a16:creationId xmlns:a16="http://schemas.microsoft.com/office/drawing/2014/main" id="{599A2802-49E7-EA75-EEF5-DC7445AE571E}"/>
              </a:ext>
            </a:extLst>
          </xdr:cNvPr>
          <xdr:cNvSpPr/>
        </xdr:nvSpPr>
        <xdr:spPr>
          <a:xfrm>
            <a:off x="6688860" y="2355529"/>
            <a:ext cx="848573" cy="1099764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ShpTAC">
            <a:extLst>
              <a:ext uri="{FF2B5EF4-FFF2-40B4-BE49-F238E27FC236}">
                <a16:creationId xmlns:a16="http://schemas.microsoft.com/office/drawing/2014/main" id="{DB22DF8B-98E8-F6E4-5FF7-AE2F15297490}"/>
              </a:ext>
            </a:extLst>
          </xdr:cNvPr>
          <xdr:cNvSpPr/>
        </xdr:nvSpPr>
        <xdr:spPr>
          <a:xfrm>
            <a:off x="8965694" y="6244710"/>
            <a:ext cx="584144" cy="505257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ShpTUM">
            <a:extLst>
              <a:ext uri="{FF2B5EF4-FFF2-40B4-BE49-F238E27FC236}">
                <a16:creationId xmlns:a16="http://schemas.microsoft.com/office/drawing/2014/main" id="{4F21003C-A21C-C88C-B6C1-2CBE7C8F4978}"/>
              </a:ext>
            </a:extLst>
          </xdr:cNvPr>
          <xdr:cNvSpPr/>
        </xdr:nvSpPr>
        <xdr:spPr>
          <a:xfrm>
            <a:off x="5502542" y="1676962"/>
            <a:ext cx="323075" cy="261178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ShpUCA">
            <a:extLst>
              <a:ext uri="{FF2B5EF4-FFF2-40B4-BE49-F238E27FC236}">
                <a16:creationId xmlns:a16="http://schemas.microsoft.com/office/drawing/2014/main" id="{D5C1FB83-AD66-B8EC-C7AC-A921B3D9A3CA}"/>
              </a:ext>
            </a:extLst>
          </xdr:cNvPr>
          <xdr:cNvSpPr/>
        </xdr:nvSpPr>
        <xdr:spPr>
          <a:xfrm>
            <a:off x="7328940" y="3011235"/>
            <a:ext cx="1929351" cy="1379069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6" name="SimAMA">
            <a:extLst>
              <a:ext uri="{FF2B5EF4-FFF2-40B4-BE49-F238E27FC236}">
                <a16:creationId xmlns:a16="http://schemas.microsoft.com/office/drawing/2014/main" id="{92F33A60-320C-2AA6-41C1-03E283F6C0C8}"/>
              </a:ext>
            </a:extLst>
          </xdr:cNvPr>
          <xdr:cNvSpPr/>
        </xdr:nvSpPr>
        <xdr:spPr>
          <a:xfrm>
            <a:off x="6210217" y="1687641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048</a:t>
            </a:r>
          </a:p>
        </xdr:txBody>
      </xdr:sp>
      <xdr:sp macro="" textlink="">
        <xdr:nvSpPr>
          <xdr:cNvPr id="167" name="SimANC">
            <a:extLst>
              <a:ext uri="{FF2B5EF4-FFF2-40B4-BE49-F238E27FC236}">
                <a16:creationId xmlns:a16="http://schemas.microsoft.com/office/drawing/2014/main" id="{CF053E53-882E-B741-EC2A-284A20FB3503}"/>
              </a:ext>
            </a:extLst>
          </xdr:cNvPr>
          <xdr:cNvSpPr/>
        </xdr:nvSpPr>
        <xdr:spPr>
          <a:xfrm>
            <a:off x="6229349" y="3390005"/>
            <a:ext cx="944768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674</a:t>
            </a:r>
          </a:p>
        </xdr:txBody>
      </xdr:sp>
      <xdr:sp macro="" textlink="">
        <xdr:nvSpPr>
          <xdr:cNvPr id="168" name="SimAPU">
            <a:extLst>
              <a:ext uri="{FF2B5EF4-FFF2-40B4-BE49-F238E27FC236}">
                <a16:creationId xmlns:a16="http://schemas.microsoft.com/office/drawing/2014/main" id="{25B7FDA8-A4E2-D60A-2BC6-CF32071011C3}"/>
              </a:ext>
            </a:extLst>
          </xdr:cNvPr>
          <xdr:cNvSpPr/>
        </xdr:nvSpPr>
        <xdr:spPr>
          <a:xfrm>
            <a:off x="8061338" y="4996374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692</a:t>
            </a:r>
          </a:p>
        </xdr:txBody>
      </xdr:sp>
      <xdr:sp macro="" textlink="">
        <xdr:nvSpPr>
          <xdr:cNvPr id="169" name="SimARE">
            <a:extLst>
              <a:ext uri="{FF2B5EF4-FFF2-40B4-BE49-F238E27FC236}">
                <a16:creationId xmlns:a16="http://schemas.microsoft.com/office/drawing/2014/main" id="{24F48B8D-4CC1-860E-AE7A-D980BA3CF67D}"/>
              </a:ext>
            </a:extLst>
          </xdr:cNvPr>
          <xdr:cNvSpPr/>
        </xdr:nvSpPr>
        <xdr:spPr>
          <a:xfrm>
            <a:off x="8184429" y="5666222"/>
            <a:ext cx="83621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892</a:t>
            </a:r>
          </a:p>
        </xdr:txBody>
      </xdr:sp>
      <xdr:sp macro="" textlink="">
        <xdr:nvSpPr>
          <xdr:cNvPr id="170" name="SimAYA">
            <a:extLst>
              <a:ext uri="{FF2B5EF4-FFF2-40B4-BE49-F238E27FC236}">
                <a16:creationId xmlns:a16="http://schemas.microsoft.com/office/drawing/2014/main" id="{8C3B7F2D-794B-E8F8-59D0-633835200F6E}"/>
              </a:ext>
            </a:extLst>
          </xdr:cNvPr>
          <xdr:cNvSpPr/>
        </xdr:nvSpPr>
        <xdr:spPr>
          <a:xfrm>
            <a:off x="7561014" y="5252193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602</a:t>
            </a:r>
          </a:p>
        </xdr:txBody>
      </xdr:sp>
      <xdr:sp macro="" textlink="">
        <xdr:nvSpPr>
          <xdr:cNvPr id="171" name="SimCAJ">
            <a:extLst>
              <a:ext uri="{FF2B5EF4-FFF2-40B4-BE49-F238E27FC236}">
                <a16:creationId xmlns:a16="http://schemas.microsoft.com/office/drawing/2014/main" id="{233A45EA-84BD-FFAD-0BDD-97FAF0BB6AA1}"/>
              </a:ext>
            </a:extLst>
          </xdr:cNvPr>
          <xdr:cNvSpPr/>
        </xdr:nvSpPr>
        <xdr:spPr>
          <a:xfrm>
            <a:off x="5994576" y="2551843"/>
            <a:ext cx="821919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449</a:t>
            </a:r>
          </a:p>
        </xdr:txBody>
      </xdr:sp>
      <xdr:sp macro="" textlink="">
        <xdr:nvSpPr>
          <xdr:cNvPr id="172" name="SimCAL">
            <a:extLst>
              <a:ext uri="{FF2B5EF4-FFF2-40B4-BE49-F238E27FC236}">
                <a16:creationId xmlns:a16="http://schemas.microsoft.com/office/drawing/2014/main" id="{48A0AEAF-D4F7-D30F-E47C-E6232CBED547}"/>
              </a:ext>
            </a:extLst>
          </xdr:cNvPr>
          <xdr:cNvSpPr/>
        </xdr:nvSpPr>
        <xdr:spPr>
          <a:xfrm>
            <a:off x="6356599" y="4377296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038</a:t>
            </a:r>
          </a:p>
        </xdr:txBody>
      </xdr:sp>
      <xdr:sp macro="" textlink="">
        <xdr:nvSpPr>
          <xdr:cNvPr id="173" name="SimCUZ">
            <a:extLst>
              <a:ext uri="{FF2B5EF4-FFF2-40B4-BE49-F238E27FC236}">
                <a16:creationId xmlns:a16="http://schemas.microsoft.com/office/drawing/2014/main" id="{9DF9F19A-B05B-2998-EA1A-4E58AE4968E6}"/>
              </a:ext>
            </a:extLst>
          </xdr:cNvPr>
          <xdr:cNvSpPr/>
        </xdr:nvSpPr>
        <xdr:spPr>
          <a:xfrm>
            <a:off x="7981606" y="4445408"/>
            <a:ext cx="898363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134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361</a:t>
            </a:r>
          </a:p>
        </xdr:txBody>
      </xdr:sp>
      <xdr:sp macro="" textlink="">
        <xdr:nvSpPr>
          <xdr:cNvPr id="174" name="SimHUV">
            <a:extLst>
              <a:ext uri="{FF2B5EF4-FFF2-40B4-BE49-F238E27FC236}">
                <a16:creationId xmlns:a16="http://schemas.microsoft.com/office/drawing/2014/main" id="{AEBF8BEB-5CA4-F9EF-B96F-53C63AF53CCE}"/>
              </a:ext>
            </a:extLst>
          </xdr:cNvPr>
          <xdr:cNvSpPr/>
        </xdr:nvSpPr>
        <xdr:spPr>
          <a:xfrm>
            <a:off x="7260500" y="4591649"/>
            <a:ext cx="898325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873</a:t>
            </a:r>
          </a:p>
        </xdr:txBody>
      </xdr:sp>
      <xdr:sp macro="" textlink="">
        <xdr:nvSpPr>
          <xdr:cNvPr id="175" name="SimHUC">
            <a:extLst>
              <a:ext uri="{FF2B5EF4-FFF2-40B4-BE49-F238E27FC236}">
                <a16:creationId xmlns:a16="http://schemas.microsoft.com/office/drawing/2014/main" id="{FC62E453-9C66-8EA8-87FD-41F83885D910}"/>
              </a:ext>
            </a:extLst>
          </xdr:cNvPr>
          <xdr:cNvSpPr/>
        </xdr:nvSpPr>
        <xdr:spPr>
          <a:xfrm>
            <a:off x="6893718" y="3482499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674</a:t>
            </a:r>
          </a:p>
        </xdr:txBody>
      </xdr:sp>
      <xdr:sp macro="" textlink="">
        <xdr:nvSpPr>
          <xdr:cNvPr id="176" name="SimICA">
            <a:extLst>
              <a:ext uri="{FF2B5EF4-FFF2-40B4-BE49-F238E27FC236}">
                <a16:creationId xmlns:a16="http://schemas.microsoft.com/office/drawing/2014/main" id="{522FC63B-A755-1E84-5F6D-922D68144D14}"/>
              </a:ext>
            </a:extLst>
          </xdr:cNvPr>
          <xdr:cNvSpPr/>
        </xdr:nvSpPr>
        <xdr:spPr>
          <a:xfrm>
            <a:off x="7018584" y="4951054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887</a:t>
            </a:r>
          </a:p>
        </xdr:txBody>
      </xdr:sp>
      <xdr:sp macro="" textlink="">
        <xdr:nvSpPr>
          <xdr:cNvPr id="177" name="SimJUN">
            <a:extLst>
              <a:ext uri="{FF2B5EF4-FFF2-40B4-BE49-F238E27FC236}">
                <a16:creationId xmlns:a16="http://schemas.microsoft.com/office/drawing/2014/main" id="{4C95588A-2716-FAC7-725A-704DF6774067}"/>
              </a:ext>
            </a:extLst>
          </xdr:cNvPr>
          <xdr:cNvSpPr/>
        </xdr:nvSpPr>
        <xdr:spPr>
          <a:xfrm>
            <a:off x="7180699" y="4103550"/>
            <a:ext cx="958339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120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951</a:t>
            </a:r>
          </a:p>
        </xdr:txBody>
      </xdr:sp>
      <xdr:sp macro="" textlink="">
        <xdr:nvSpPr>
          <xdr:cNvPr id="178" name="SimLAL">
            <a:extLst>
              <a:ext uri="{FF2B5EF4-FFF2-40B4-BE49-F238E27FC236}">
                <a16:creationId xmlns:a16="http://schemas.microsoft.com/office/drawing/2014/main" id="{3E441C8D-AE5C-052A-B1D6-068CF504E559}"/>
              </a:ext>
            </a:extLst>
          </xdr:cNvPr>
          <xdr:cNvSpPr/>
        </xdr:nvSpPr>
        <xdr:spPr>
          <a:xfrm>
            <a:off x="5727332" y="2984642"/>
            <a:ext cx="91379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441</a:t>
            </a:r>
          </a:p>
        </xdr:txBody>
      </xdr:sp>
      <xdr:sp macro="" textlink="">
        <xdr:nvSpPr>
          <xdr:cNvPr id="179" name="SimLAM">
            <a:extLst>
              <a:ext uri="{FF2B5EF4-FFF2-40B4-BE49-F238E27FC236}">
                <a16:creationId xmlns:a16="http://schemas.microsoft.com/office/drawing/2014/main" id="{6D4A33EA-5FC6-012C-79C5-2870EACA4695}"/>
              </a:ext>
            </a:extLst>
          </xdr:cNvPr>
          <xdr:cNvSpPr/>
        </xdr:nvSpPr>
        <xdr:spPr>
          <a:xfrm>
            <a:off x="5183165" y="2491453"/>
            <a:ext cx="945174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407</a:t>
            </a:r>
          </a:p>
        </xdr:txBody>
      </xdr:sp>
      <xdr:sp macro="" textlink="">
        <xdr:nvSpPr>
          <xdr:cNvPr id="180" name="SimLIM">
            <a:extLst>
              <a:ext uri="{FF2B5EF4-FFF2-40B4-BE49-F238E27FC236}">
                <a16:creationId xmlns:a16="http://schemas.microsoft.com/office/drawing/2014/main" id="{6E552824-311E-7581-68CE-659F78DC36C5}"/>
              </a:ext>
            </a:extLst>
          </xdr:cNvPr>
          <xdr:cNvSpPr/>
        </xdr:nvSpPr>
        <xdr:spPr>
          <a:xfrm>
            <a:off x="6582566" y="3976837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337 974</a:t>
            </a:r>
          </a:p>
        </xdr:txBody>
      </xdr:sp>
      <xdr:sp macro="" textlink="">
        <xdr:nvSpPr>
          <xdr:cNvPr id="181" name="SimLOR">
            <a:extLst>
              <a:ext uri="{FF2B5EF4-FFF2-40B4-BE49-F238E27FC236}">
                <a16:creationId xmlns:a16="http://schemas.microsoft.com/office/drawing/2014/main" id="{63C8AABB-D893-A80E-2713-1B0CBC1B9509}"/>
              </a:ext>
            </a:extLst>
          </xdr:cNvPr>
          <xdr:cNvSpPr/>
        </xdr:nvSpPr>
        <xdr:spPr>
          <a:xfrm>
            <a:off x="7356058" y="1498636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006</a:t>
            </a:r>
          </a:p>
        </xdr:txBody>
      </xdr:sp>
      <xdr:sp macro="" textlink="">
        <xdr:nvSpPr>
          <xdr:cNvPr id="182" name="SimMAD">
            <a:extLst>
              <a:ext uri="{FF2B5EF4-FFF2-40B4-BE49-F238E27FC236}">
                <a16:creationId xmlns:a16="http://schemas.microsoft.com/office/drawing/2014/main" id="{3F958E7C-F011-FDC0-DA1C-D47D94379273}"/>
              </a:ext>
            </a:extLst>
          </xdr:cNvPr>
          <xdr:cNvSpPr/>
        </xdr:nvSpPr>
        <xdr:spPr>
          <a:xfrm>
            <a:off x="8773392" y="4171190"/>
            <a:ext cx="96313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247</a:t>
            </a:r>
          </a:p>
        </xdr:txBody>
      </xdr:sp>
      <xdr:sp macro="" textlink="">
        <xdr:nvSpPr>
          <xdr:cNvPr id="183" name="SimMOQ">
            <a:extLst>
              <a:ext uri="{FF2B5EF4-FFF2-40B4-BE49-F238E27FC236}">
                <a16:creationId xmlns:a16="http://schemas.microsoft.com/office/drawing/2014/main" id="{17A0438B-ABF3-BB16-6712-FDA8976C6368}"/>
              </a:ext>
            </a:extLst>
          </xdr:cNvPr>
          <xdr:cNvSpPr/>
        </xdr:nvSpPr>
        <xdr:spPr>
          <a:xfrm>
            <a:off x="8692890" y="5943126"/>
            <a:ext cx="729588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777</a:t>
            </a:r>
          </a:p>
        </xdr:txBody>
      </xdr:sp>
      <xdr:sp macro="" textlink="">
        <xdr:nvSpPr>
          <xdr:cNvPr id="184" name="SimPAS">
            <a:extLst>
              <a:ext uri="{FF2B5EF4-FFF2-40B4-BE49-F238E27FC236}">
                <a16:creationId xmlns:a16="http://schemas.microsoft.com/office/drawing/2014/main" id="{A27B0218-8AB4-FBC3-57A0-FF800B76E3E4}"/>
              </a:ext>
            </a:extLst>
          </xdr:cNvPr>
          <xdr:cNvSpPr/>
        </xdr:nvSpPr>
        <xdr:spPr>
          <a:xfrm>
            <a:off x="7238732" y="3749826"/>
            <a:ext cx="794733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955</a:t>
            </a:r>
          </a:p>
        </xdr:txBody>
      </xdr:sp>
      <xdr:sp macro="" textlink="">
        <xdr:nvSpPr>
          <xdr:cNvPr id="185" name="SimPIU">
            <a:extLst>
              <a:ext uri="{FF2B5EF4-FFF2-40B4-BE49-F238E27FC236}">
                <a16:creationId xmlns:a16="http://schemas.microsoft.com/office/drawing/2014/main" id="{62DA371D-E9FB-57FF-E20F-A7E651373A8F}"/>
              </a:ext>
            </a:extLst>
          </xdr:cNvPr>
          <xdr:cNvSpPr/>
        </xdr:nvSpPr>
        <xdr:spPr>
          <a:xfrm>
            <a:off x="5350375" y="1995812"/>
            <a:ext cx="751775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202</a:t>
            </a:r>
          </a:p>
        </xdr:txBody>
      </xdr:sp>
      <xdr:sp macro="" textlink="">
        <xdr:nvSpPr>
          <xdr:cNvPr id="186" name="SimPUN">
            <a:extLst>
              <a:ext uri="{FF2B5EF4-FFF2-40B4-BE49-F238E27FC236}">
                <a16:creationId xmlns:a16="http://schemas.microsoft.com/office/drawing/2014/main" id="{C5CD4EC7-703F-A4B7-36E1-96BA7FBEC5F2}"/>
              </a:ext>
            </a:extLst>
          </xdr:cNvPr>
          <xdr:cNvSpPr/>
        </xdr:nvSpPr>
        <xdr:spPr>
          <a:xfrm>
            <a:off x="8880983" y="5152112"/>
            <a:ext cx="1030754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268</a:t>
            </a:r>
          </a:p>
        </xdr:txBody>
      </xdr:sp>
      <xdr:sp macro="" textlink="">
        <xdr:nvSpPr>
          <xdr:cNvPr id="187" name="SimSAN">
            <a:extLst>
              <a:ext uri="{FF2B5EF4-FFF2-40B4-BE49-F238E27FC236}">
                <a16:creationId xmlns:a16="http://schemas.microsoft.com/office/drawing/2014/main" id="{606D76A0-8051-297B-701D-35FF6A030A8C}"/>
              </a:ext>
            </a:extLst>
          </xdr:cNvPr>
          <xdr:cNvSpPr/>
        </xdr:nvSpPr>
        <xdr:spPr>
          <a:xfrm>
            <a:off x="6621941" y="2627866"/>
            <a:ext cx="742087" cy="5344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356</a:t>
            </a:r>
          </a:p>
        </xdr:txBody>
      </xdr:sp>
      <xdr:sp macro="" textlink="">
        <xdr:nvSpPr>
          <xdr:cNvPr id="188" name="SimTUM">
            <a:extLst>
              <a:ext uri="{FF2B5EF4-FFF2-40B4-BE49-F238E27FC236}">
                <a16:creationId xmlns:a16="http://schemas.microsoft.com/office/drawing/2014/main" id="{6DE53AA3-5672-EC36-774E-D5FCCBB11B74}"/>
              </a:ext>
            </a:extLst>
          </xdr:cNvPr>
          <xdr:cNvSpPr/>
        </xdr:nvSpPr>
        <xdr:spPr>
          <a:xfrm>
            <a:off x="5274833" y="1320121"/>
            <a:ext cx="748851" cy="5344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664</a:t>
            </a:r>
          </a:p>
        </xdr:txBody>
      </xdr:sp>
      <xdr:sp macro="" textlink="">
        <xdr:nvSpPr>
          <xdr:cNvPr id="189" name="SimUCA">
            <a:extLst>
              <a:ext uri="{FF2B5EF4-FFF2-40B4-BE49-F238E27FC236}">
                <a16:creationId xmlns:a16="http://schemas.microsoft.com/office/drawing/2014/main" id="{581E9FB5-D8C7-0D0F-8910-11A1FBDF4D25}"/>
              </a:ext>
            </a:extLst>
          </xdr:cNvPr>
          <xdr:cNvSpPr/>
        </xdr:nvSpPr>
        <xdr:spPr>
          <a:xfrm>
            <a:off x="7731544" y="3319218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008</a:t>
            </a:r>
          </a:p>
        </xdr:txBody>
      </xdr:sp>
      <xdr:sp macro="" textlink="">
        <xdr:nvSpPr>
          <xdr:cNvPr id="190" name="SimTAC">
            <a:extLst>
              <a:ext uri="{FF2B5EF4-FFF2-40B4-BE49-F238E27FC236}">
                <a16:creationId xmlns:a16="http://schemas.microsoft.com/office/drawing/2014/main" id="{89B69155-D7A1-52E7-A7E1-E396ECB8C725}"/>
              </a:ext>
            </a:extLst>
          </xdr:cNvPr>
          <xdr:cNvSpPr/>
        </xdr:nvSpPr>
        <xdr:spPr>
          <a:xfrm>
            <a:off x="8885858" y="6251990"/>
            <a:ext cx="723175" cy="53447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743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nandez\Downloads\Res&#250;menes%20Estad&#237;sticos%20-%20Octubre%202024%20(1).xlsx" TargetMode="External"/><Relationship Id="rId1" Type="http://schemas.openxmlformats.org/officeDocument/2006/relationships/externalLinkPath" Target="file:///C:\Users\chernandez\Downloads\Res&#250;menes%20Estad&#237;sticos%20-%20Octubre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os del CEM"/>
      <sheetName val="Feminicidio"/>
      <sheetName val="Tentativa"/>
      <sheetName val="Estadística 1"/>
      <sheetName val="Estadística 2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/>
      <sheetData sheetId="4"/>
      <sheetData sheetId="5">
        <row r="19">
          <cell r="J19" t="str">
            <v>Enero</v>
          </cell>
          <cell r="K19">
            <v>5086</v>
          </cell>
        </row>
        <row r="20">
          <cell r="J20" t="str">
            <v>Febrero</v>
          </cell>
          <cell r="K20">
            <v>7013</v>
          </cell>
        </row>
        <row r="21">
          <cell r="J21" t="str">
            <v>Marzo</v>
          </cell>
          <cell r="K21">
            <v>8343</v>
          </cell>
        </row>
        <row r="22">
          <cell r="J22" t="str">
            <v>Abril</v>
          </cell>
          <cell r="K22">
            <v>9088</v>
          </cell>
        </row>
        <row r="23">
          <cell r="J23" t="str">
            <v>Mayo</v>
          </cell>
          <cell r="K23">
            <v>10274</v>
          </cell>
        </row>
        <row r="24">
          <cell r="J24" t="str">
            <v>Junio</v>
          </cell>
          <cell r="K24">
            <v>10751</v>
          </cell>
        </row>
        <row r="25">
          <cell r="J25" t="str">
            <v>Julio</v>
          </cell>
          <cell r="K25">
            <v>10038</v>
          </cell>
        </row>
        <row r="26">
          <cell r="J26" t="str">
            <v>Agosto</v>
          </cell>
          <cell r="K26">
            <v>9550</v>
          </cell>
        </row>
        <row r="27">
          <cell r="J27" t="str">
            <v>Setiembre</v>
          </cell>
          <cell r="K27">
            <v>10927</v>
          </cell>
        </row>
        <row r="28">
          <cell r="J28" t="str">
            <v>Octubre</v>
          </cell>
          <cell r="K28">
            <v>11073</v>
          </cell>
        </row>
        <row r="111">
          <cell r="N111" t="str">
            <v>d</v>
          </cell>
        </row>
        <row r="112">
          <cell r="M112" t="str">
            <v>Madre De Dios</v>
          </cell>
          <cell r="N112">
            <v>3559</v>
          </cell>
        </row>
        <row r="113">
          <cell r="M113" t="str">
            <v>Moquegua</v>
          </cell>
          <cell r="N113">
            <v>5213</v>
          </cell>
        </row>
        <row r="114">
          <cell r="M114" t="str">
            <v>Ucayali</v>
          </cell>
          <cell r="N114">
            <v>5225</v>
          </cell>
        </row>
        <row r="115">
          <cell r="M115" t="str">
            <v>Tumbes</v>
          </cell>
          <cell r="N115">
            <v>5961</v>
          </cell>
        </row>
        <row r="116">
          <cell r="M116" t="str">
            <v>Amazonas</v>
          </cell>
          <cell r="N116">
            <v>9473</v>
          </cell>
        </row>
        <row r="117">
          <cell r="M117" t="str">
            <v>Huancavelica</v>
          </cell>
          <cell r="N117">
            <v>9722</v>
          </cell>
        </row>
        <row r="118">
          <cell r="M118" t="str">
            <v>Loreto</v>
          </cell>
          <cell r="N118">
            <v>9727</v>
          </cell>
        </row>
        <row r="119">
          <cell r="M119" t="str">
            <v>Pasco</v>
          </cell>
          <cell r="N119">
            <v>9763</v>
          </cell>
        </row>
        <row r="120">
          <cell r="M120" t="str">
            <v>Tacna</v>
          </cell>
          <cell r="N120">
            <v>10619</v>
          </cell>
        </row>
        <row r="121">
          <cell r="M121" t="str">
            <v>Lambayeque</v>
          </cell>
          <cell r="N121">
            <v>11839</v>
          </cell>
        </row>
        <row r="122">
          <cell r="M122" t="str">
            <v>Huánuco</v>
          </cell>
          <cell r="N122">
            <v>13009</v>
          </cell>
        </row>
        <row r="123">
          <cell r="M123" t="str">
            <v>Apurímac</v>
          </cell>
          <cell r="N123">
            <v>15060</v>
          </cell>
        </row>
        <row r="124">
          <cell r="M124" t="str">
            <v>Cajamarca</v>
          </cell>
          <cell r="N124">
            <v>15636</v>
          </cell>
        </row>
        <row r="125">
          <cell r="M125" t="str">
            <v>Callao</v>
          </cell>
          <cell r="N125">
            <v>16048</v>
          </cell>
        </row>
        <row r="126">
          <cell r="M126" t="str">
            <v>Puno</v>
          </cell>
          <cell r="N126">
            <v>16240</v>
          </cell>
        </row>
        <row r="127">
          <cell r="M127" t="str">
            <v>Piura</v>
          </cell>
          <cell r="N127">
            <v>16590</v>
          </cell>
        </row>
        <row r="128">
          <cell r="M128" t="str">
            <v>Ayacucho</v>
          </cell>
          <cell r="N128">
            <v>18145</v>
          </cell>
        </row>
        <row r="129">
          <cell r="M129" t="str">
            <v>Áncash</v>
          </cell>
          <cell r="N129">
            <v>20090</v>
          </cell>
        </row>
        <row r="130">
          <cell r="M130" t="str">
            <v>San Martín</v>
          </cell>
          <cell r="N130">
            <v>21197</v>
          </cell>
        </row>
        <row r="131">
          <cell r="M131" t="str">
            <v>Ica</v>
          </cell>
          <cell r="N131">
            <v>23550</v>
          </cell>
        </row>
        <row r="132">
          <cell r="M132" t="str">
            <v>Lima Provincia</v>
          </cell>
          <cell r="N132">
            <v>25463</v>
          </cell>
        </row>
        <row r="133">
          <cell r="M133" t="str">
            <v>La Libertad</v>
          </cell>
          <cell r="N133">
            <v>29205</v>
          </cell>
        </row>
        <row r="134">
          <cell r="M134" t="str">
            <v>Cusco</v>
          </cell>
          <cell r="N134">
            <v>32418</v>
          </cell>
        </row>
        <row r="135">
          <cell r="M135" t="str">
            <v>Arequipa</v>
          </cell>
          <cell r="N135">
            <v>33687</v>
          </cell>
        </row>
        <row r="136">
          <cell r="M136" t="str">
            <v>Junín</v>
          </cell>
          <cell r="N136">
            <v>39420</v>
          </cell>
        </row>
        <row r="137">
          <cell r="M137" t="str">
            <v>Lima Metropolitana</v>
          </cell>
          <cell r="N137">
            <v>76136</v>
          </cell>
        </row>
        <row r="150">
          <cell r="D150" t="str">
            <v>Mujer</v>
          </cell>
          <cell r="E150" t="str">
            <v>Hombre</v>
          </cell>
        </row>
        <row r="161">
          <cell r="D161">
            <v>1004363</v>
          </cell>
          <cell r="E161">
            <v>646826</v>
          </cell>
        </row>
        <row r="254">
          <cell r="P254" t="str">
            <v>Mujer</v>
          </cell>
          <cell r="Q254" t="str">
            <v>Hombre</v>
          </cell>
        </row>
        <row r="255">
          <cell r="L255" t="str">
            <v>Urbana</v>
          </cell>
          <cell r="P255">
            <v>855821</v>
          </cell>
          <cell r="Q255">
            <v>574493</v>
          </cell>
        </row>
        <row r="256">
          <cell r="L256" t="str">
            <v>Rural</v>
          </cell>
          <cell r="P256">
            <v>148542</v>
          </cell>
          <cell r="Q256">
            <v>72333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690B-5AE3-48C5-B461-04DC76F987C3}">
  <sheetPr>
    <tabColor theme="1" tint="0.14999847407452621"/>
    <pageSetUpPr fitToPage="1"/>
  </sheetPr>
  <dimension ref="A1:CJ370"/>
  <sheetViews>
    <sheetView showGridLines="0" tabSelected="1" view="pageBreakPreview" zoomScale="84" zoomScaleNormal="80" zoomScaleSheetLayoutView="84" workbookViewId="0">
      <selection activeCell="A350" sqref="A350"/>
    </sheetView>
  </sheetViews>
  <sheetFormatPr baseColWidth="10" defaultColWidth="11.42578125" defaultRowHeight="16.5" x14ac:dyDescent="0.3"/>
  <cols>
    <col min="1" max="1" width="1.5703125" style="2" customWidth="1"/>
    <col min="2" max="2" width="13.28515625" style="2" customWidth="1"/>
    <col min="3" max="3" width="11.28515625" style="2" customWidth="1"/>
    <col min="4" max="4" width="12.85546875" style="2" customWidth="1"/>
    <col min="5" max="5" width="13.5703125" style="2" customWidth="1"/>
    <col min="6" max="6" width="14.28515625" style="2" customWidth="1"/>
    <col min="7" max="7" width="15.28515625" style="2" customWidth="1"/>
    <col min="8" max="10" width="14.28515625" style="2" customWidth="1"/>
    <col min="11" max="11" width="11.5703125" style="2" customWidth="1"/>
    <col min="12" max="12" width="11.28515625" style="2" customWidth="1"/>
    <col min="13" max="14" width="15.42578125" style="2" customWidth="1"/>
    <col min="15" max="15" width="14.7109375" style="2" customWidth="1"/>
    <col min="16" max="16" width="12.7109375" style="2" customWidth="1"/>
    <col min="17" max="17" width="12.42578125" style="2" customWidth="1"/>
    <col min="18" max="18" width="11.140625" style="2" customWidth="1"/>
    <col min="19" max="19" width="2.28515625" style="2" customWidth="1"/>
    <col min="20" max="20" width="4.42578125" style="2" customWidth="1"/>
    <col min="21" max="22" width="13.28515625" style="2" customWidth="1"/>
    <col min="23" max="23" width="13" style="2" customWidth="1"/>
    <col min="24" max="24" width="13" style="5" customWidth="1"/>
    <col min="25" max="25" width="10.7109375" style="5" bestFit="1" customWidth="1"/>
    <col min="26" max="26" width="7.5703125" style="5" bestFit="1" customWidth="1"/>
    <col min="27" max="27" width="8.7109375" style="5" bestFit="1" customWidth="1"/>
    <col min="28" max="28" width="10.7109375" style="5" bestFit="1" customWidth="1"/>
    <col min="29" max="29" width="7.5703125" style="5" bestFit="1" customWidth="1"/>
    <col min="30" max="30" width="8.7109375" style="5" bestFit="1" customWidth="1"/>
    <col min="31" max="31" width="10.7109375" style="5" bestFit="1" customWidth="1"/>
    <col min="32" max="32" width="7.5703125" style="5" bestFit="1" customWidth="1"/>
    <col min="33" max="33" width="8.7109375" style="5" bestFit="1" customWidth="1"/>
    <col min="34" max="34" width="10.7109375" style="5" bestFit="1" customWidth="1"/>
    <col min="35" max="35" width="7.5703125" style="5" bestFit="1" customWidth="1"/>
    <col min="36" max="36" width="8.7109375" style="5" bestFit="1" customWidth="1"/>
    <col min="37" max="37" width="10.7109375" style="5" bestFit="1" customWidth="1"/>
    <col min="38" max="38" width="7.5703125" style="5" bestFit="1" customWidth="1"/>
    <col min="39" max="39" width="7" style="5" bestFit="1" customWidth="1"/>
    <col min="40" max="40" width="10.7109375" style="5" bestFit="1" customWidth="1"/>
    <col min="41" max="41" width="7.5703125" style="5" bestFit="1" customWidth="1"/>
    <col min="42" max="42" width="7" style="5" bestFit="1" customWidth="1"/>
    <col min="43" max="43" width="10.7109375" style="5" bestFit="1" customWidth="1"/>
    <col min="44" max="44" width="7.5703125" style="5" bestFit="1" customWidth="1"/>
    <col min="45" max="45" width="7" style="5" bestFit="1" customWidth="1"/>
    <col min="46" max="46" width="10.7109375" style="5" bestFit="1" customWidth="1"/>
    <col min="47" max="47" width="7.5703125" style="5" bestFit="1" customWidth="1"/>
    <col min="48" max="48" width="7" style="5" bestFit="1" customWidth="1"/>
    <col min="49" max="49" width="10.7109375" style="5" bestFit="1" customWidth="1"/>
    <col min="50" max="50" width="7.5703125" style="5" bestFit="1" customWidth="1"/>
    <col min="51" max="51" width="7" style="5" bestFit="1" customWidth="1"/>
    <col min="52" max="52" width="10.7109375" style="5" bestFit="1" customWidth="1"/>
    <col min="53" max="53" width="7.5703125" style="5" bestFit="1" customWidth="1"/>
    <col min="54" max="54" width="7" style="5" bestFit="1" customWidth="1"/>
    <col min="55" max="16384" width="11.42578125" style="2"/>
  </cols>
  <sheetData>
    <row r="1" spans="2:54" x14ac:dyDescent="0.3">
      <c r="B1" s="1"/>
      <c r="I1" s="3"/>
      <c r="L1" s="3"/>
      <c r="Q1" s="3"/>
      <c r="T1" s="3"/>
      <c r="V1" s="3"/>
      <c r="X1" s="4"/>
      <c r="AA1" s="4"/>
      <c r="AD1" s="4"/>
      <c r="AG1" s="4"/>
      <c r="AJ1" s="4"/>
    </row>
    <row r="3" spans="2:54" x14ac:dyDescent="0.3">
      <c r="M3" s="6"/>
    </row>
    <row r="4" spans="2:54" ht="40.5" customHeight="1" x14ac:dyDescent="0.3"/>
    <row r="5" spans="2:54" ht="12" customHeight="1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54" s="13" customFormat="1" ht="23.25" customHeight="1" x14ac:dyDescent="0.3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10"/>
      <c r="U6" s="10"/>
      <c r="V6" s="10"/>
      <c r="W6" s="10"/>
      <c r="X6" s="11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2:54" ht="27.75" customHeight="1" x14ac:dyDescent="0.3"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14"/>
      <c r="U7" s="14"/>
      <c r="V7" s="14"/>
      <c r="W7" s="14"/>
      <c r="X7" s="11"/>
    </row>
    <row r="8" spans="2:54" ht="11.25" customHeight="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15"/>
      <c r="U8" s="15"/>
      <c r="V8" s="15"/>
      <c r="W8" s="15"/>
      <c r="X8" s="11"/>
    </row>
    <row r="9" spans="2:54" ht="23.25" customHeight="1" x14ac:dyDescent="0.3">
      <c r="B9" s="15" t="s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8"/>
      <c r="T9" s="15"/>
      <c r="U9" s="15"/>
      <c r="V9" s="15"/>
      <c r="W9" s="15"/>
      <c r="X9" s="11"/>
    </row>
    <row r="10" spans="2:54" ht="7.5" customHeigh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6"/>
      <c r="R10" s="16"/>
      <c r="S10" s="8"/>
      <c r="T10" s="8"/>
      <c r="U10" s="8"/>
      <c r="V10" s="8"/>
      <c r="W10" s="8"/>
      <c r="X10" s="17"/>
    </row>
    <row r="11" spans="2:54" ht="7.5" customHeight="1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6"/>
      <c r="R11" s="16"/>
      <c r="S11" s="8"/>
      <c r="T11" s="8"/>
      <c r="U11" s="8"/>
      <c r="V11" s="8"/>
      <c r="W11" s="8"/>
      <c r="X11" s="17"/>
    </row>
    <row r="12" spans="2:54" ht="7.5" customHeigh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6"/>
      <c r="R12" s="16"/>
      <c r="S12" s="8"/>
      <c r="T12" s="8"/>
      <c r="U12" s="8"/>
      <c r="V12" s="8"/>
      <c r="W12" s="8"/>
      <c r="X12" s="17"/>
    </row>
    <row r="13" spans="2:54" ht="18" customHeight="1" x14ac:dyDescent="0.3"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5" spans="2:54" ht="30" customHeight="1" x14ac:dyDescent="0.3">
      <c r="C15" s="18" t="s">
        <v>3</v>
      </c>
      <c r="D15" s="18"/>
      <c r="E15" s="18"/>
      <c r="F15" s="18"/>
      <c r="G15" s="18"/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20"/>
    </row>
    <row r="16" spans="2:54" ht="27" customHeight="1" x14ac:dyDescent="0.3">
      <c r="B16" s="19"/>
      <c r="C16" s="19"/>
      <c r="D16" s="19"/>
      <c r="E16" s="19"/>
      <c r="F16" s="19"/>
      <c r="G16" s="19"/>
      <c r="H16" s="19"/>
      <c r="L16" s="19"/>
      <c r="M16" s="19"/>
      <c r="R16" s="19"/>
      <c r="S16" s="19"/>
      <c r="T16" s="19"/>
      <c r="U16" s="19"/>
      <c r="V16" s="19"/>
      <c r="W16" s="19"/>
      <c r="X16" s="20"/>
    </row>
    <row r="17" spans="5:24" ht="21" customHeight="1" x14ac:dyDescent="0.3">
      <c r="E17" s="19"/>
      <c r="F17" s="19"/>
      <c r="G17" s="19"/>
      <c r="H17" s="19"/>
      <c r="J17" s="21" t="s">
        <v>4</v>
      </c>
      <c r="K17" s="22" t="s">
        <v>5</v>
      </c>
      <c r="L17" s="23"/>
      <c r="M17" s="19"/>
      <c r="R17" s="19"/>
      <c r="S17" s="19"/>
      <c r="T17" s="19"/>
      <c r="U17" s="19"/>
      <c r="V17" s="19"/>
      <c r="W17" s="19"/>
      <c r="X17" s="20"/>
    </row>
    <row r="18" spans="5:24" ht="21" customHeight="1" x14ac:dyDescent="0.3">
      <c r="E18" s="19"/>
      <c r="F18" s="19"/>
      <c r="G18" s="19"/>
      <c r="H18" s="19"/>
      <c r="J18" s="21"/>
      <c r="K18" s="22"/>
      <c r="L18" s="23"/>
      <c r="M18" s="19"/>
      <c r="R18" s="19"/>
      <c r="S18" s="19"/>
      <c r="T18" s="19"/>
      <c r="U18" s="19"/>
      <c r="V18" s="19"/>
      <c r="W18" s="19"/>
      <c r="X18" s="20"/>
    </row>
    <row r="19" spans="5:24" ht="21" customHeight="1" x14ac:dyDescent="0.3">
      <c r="E19" s="19"/>
      <c r="F19" s="19"/>
      <c r="G19" s="19"/>
      <c r="H19" s="19"/>
      <c r="J19" s="24" t="s">
        <v>6</v>
      </c>
      <c r="K19" s="25">
        <v>5086</v>
      </c>
      <c r="L19" s="25"/>
      <c r="M19" s="19"/>
      <c r="R19" s="19"/>
      <c r="S19" s="19"/>
      <c r="T19" s="19"/>
      <c r="U19" s="19"/>
      <c r="V19" s="19"/>
      <c r="W19" s="19"/>
      <c r="X19" s="20"/>
    </row>
    <row r="20" spans="5:24" ht="21" customHeight="1" x14ac:dyDescent="0.3">
      <c r="E20" s="19"/>
      <c r="F20" s="19"/>
      <c r="G20" s="19"/>
      <c r="H20" s="19"/>
      <c r="J20" s="26" t="s">
        <v>7</v>
      </c>
      <c r="K20" s="27">
        <v>7013</v>
      </c>
      <c r="L20" s="27"/>
      <c r="M20" s="19"/>
      <c r="R20" s="19"/>
      <c r="S20" s="19"/>
      <c r="T20" s="19"/>
      <c r="U20" s="19"/>
      <c r="V20" s="19"/>
      <c r="W20" s="19"/>
      <c r="X20" s="20"/>
    </row>
    <row r="21" spans="5:24" ht="21" customHeight="1" x14ac:dyDescent="0.3">
      <c r="E21" s="19"/>
      <c r="F21" s="19"/>
      <c r="G21" s="19"/>
      <c r="H21" s="19"/>
      <c r="J21" s="26" t="s">
        <v>8</v>
      </c>
      <c r="K21" s="27">
        <v>8343</v>
      </c>
      <c r="L21" s="27"/>
      <c r="M21" s="19"/>
      <c r="R21" s="19"/>
      <c r="S21" s="19"/>
      <c r="T21" s="19"/>
      <c r="U21" s="19"/>
      <c r="V21" s="19"/>
      <c r="W21" s="19"/>
      <c r="X21" s="20"/>
    </row>
    <row r="22" spans="5:24" ht="21" customHeight="1" x14ac:dyDescent="0.3">
      <c r="E22" s="19"/>
      <c r="F22" s="19"/>
      <c r="G22" s="19"/>
      <c r="H22" s="19"/>
      <c r="J22" s="26" t="s">
        <v>9</v>
      </c>
      <c r="K22" s="27">
        <v>9088</v>
      </c>
      <c r="L22" s="27"/>
      <c r="M22" s="19"/>
      <c r="R22" s="19"/>
      <c r="S22" s="19"/>
      <c r="T22" s="19"/>
      <c r="U22" s="19"/>
      <c r="V22" s="19"/>
      <c r="W22" s="19"/>
      <c r="X22" s="20"/>
    </row>
    <row r="23" spans="5:24" ht="21" customHeight="1" x14ac:dyDescent="0.3">
      <c r="E23" s="19"/>
      <c r="F23" s="19"/>
      <c r="G23" s="19"/>
      <c r="H23" s="19"/>
      <c r="J23" s="26" t="s">
        <v>10</v>
      </c>
      <c r="K23" s="27">
        <v>10274</v>
      </c>
      <c r="L23" s="27"/>
      <c r="M23" s="19"/>
      <c r="R23" s="19"/>
      <c r="S23" s="19"/>
      <c r="T23" s="19"/>
      <c r="U23" s="19"/>
      <c r="V23" s="19"/>
      <c r="W23" s="19"/>
      <c r="X23" s="20"/>
    </row>
    <row r="24" spans="5:24" ht="21" customHeight="1" x14ac:dyDescent="0.3">
      <c r="E24" s="19"/>
      <c r="F24" s="19"/>
      <c r="G24" s="19"/>
      <c r="H24" s="19"/>
      <c r="J24" s="26" t="s">
        <v>11</v>
      </c>
      <c r="K24" s="27">
        <v>10751</v>
      </c>
      <c r="L24" s="27"/>
      <c r="M24" s="19"/>
      <c r="R24" s="19"/>
      <c r="S24" s="19"/>
      <c r="T24" s="19"/>
      <c r="U24" s="19"/>
      <c r="V24" s="19"/>
      <c r="W24" s="19"/>
      <c r="X24" s="20"/>
    </row>
    <row r="25" spans="5:24" ht="21" customHeight="1" x14ac:dyDescent="0.3">
      <c r="E25" s="19"/>
      <c r="F25" s="19"/>
      <c r="G25" s="19"/>
      <c r="H25" s="19"/>
      <c r="J25" s="26" t="s">
        <v>12</v>
      </c>
      <c r="K25" s="27">
        <v>10038</v>
      </c>
      <c r="L25" s="27"/>
      <c r="M25" s="19"/>
      <c r="R25" s="19"/>
      <c r="S25" s="19"/>
      <c r="T25" s="19"/>
      <c r="U25" s="19"/>
      <c r="V25" s="19"/>
      <c r="W25" s="19"/>
      <c r="X25" s="20"/>
    </row>
    <row r="26" spans="5:24" ht="21" customHeight="1" x14ac:dyDescent="0.3">
      <c r="E26" s="19"/>
      <c r="F26" s="19"/>
      <c r="G26" s="19"/>
      <c r="H26" s="19"/>
      <c r="J26" s="26" t="s">
        <v>13</v>
      </c>
      <c r="K26" s="27">
        <v>9550</v>
      </c>
      <c r="L26" s="27"/>
      <c r="M26" s="19"/>
      <c r="R26" s="19"/>
      <c r="S26" s="19"/>
      <c r="T26" s="19"/>
      <c r="U26" s="19"/>
      <c r="V26" s="19"/>
      <c r="W26" s="19"/>
      <c r="X26" s="20"/>
    </row>
    <row r="27" spans="5:24" ht="21" customHeight="1" x14ac:dyDescent="0.3">
      <c r="E27" s="19"/>
      <c r="F27" s="19"/>
      <c r="G27" s="19"/>
      <c r="H27" s="19"/>
      <c r="J27" s="26" t="s">
        <v>14</v>
      </c>
      <c r="K27" s="27">
        <v>10927</v>
      </c>
      <c r="L27" s="27"/>
      <c r="M27" s="19"/>
      <c r="R27" s="19"/>
      <c r="S27" s="19"/>
      <c r="T27" s="19"/>
      <c r="U27" s="19"/>
      <c r="V27" s="19"/>
      <c r="W27" s="19"/>
      <c r="X27" s="20"/>
    </row>
    <row r="28" spans="5:24" ht="21" customHeight="1" thickBot="1" x14ac:dyDescent="0.35">
      <c r="E28" s="19"/>
      <c r="F28" s="19"/>
      <c r="G28" s="19"/>
      <c r="H28" s="19"/>
      <c r="J28" s="26" t="s">
        <v>15</v>
      </c>
      <c r="K28" s="27">
        <v>11073</v>
      </c>
      <c r="L28" s="27"/>
      <c r="M28" s="19"/>
      <c r="R28" s="19"/>
      <c r="S28" s="19"/>
      <c r="T28" s="19"/>
      <c r="U28" s="19"/>
      <c r="V28" s="19"/>
      <c r="W28" s="19"/>
      <c r="X28" s="20"/>
    </row>
    <row r="29" spans="5:24" ht="21" customHeight="1" x14ac:dyDescent="0.3">
      <c r="E29" s="19"/>
      <c r="F29" s="19"/>
      <c r="G29" s="19"/>
      <c r="H29" s="19"/>
      <c r="J29" s="28" t="s">
        <v>5</v>
      </c>
      <c r="K29" s="29">
        <f>SUM(K19:K28)</f>
        <v>92143</v>
      </c>
      <c r="L29" s="29"/>
      <c r="M29" s="19"/>
      <c r="R29" s="19"/>
      <c r="S29" s="19"/>
      <c r="T29" s="19"/>
      <c r="U29" s="19"/>
      <c r="V29" s="19"/>
      <c r="W29" s="19"/>
      <c r="X29" s="20"/>
    </row>
    <row r="30" spans="5:24" ht="21" customHeight="1" x14ac:dyDescent="0.3">
      <c r="E30" s="19"/>
      <c r="F30" s="19"/>
      <c r="G30" s="19"/>
      <c r="H30" s="19"/>
      <c r="I30" s="19"/>
      <c r="J30" s="19"/>
      <c r="K30" s="19"/>
      <c r="L30" s="19"/>
      <c r="M30" s="19"/>
      <c r="R30" s="19"/>
      <c r="S30" s="19"/>
      <c r="T30" s="19"/>
      <c r="U30" s="19"/>
      <c r="V30" s="19"/>
      <c r="W30" s="19"/>
      <c r="X30" s="20"/>
    </row>
    <row r="31" spans="5:24" ht="21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R31" s="19"/>
      <c r="S31" s="19"/>
      <c r="T31" s="19"/>
      <c r="U31" s="19"/>
      <c r="V31" s="19"/>
      <c r="W31" s="19"/>
      <c r="X31" s="20"/>
    </row>
    <row r="32" spans="5:24" ht="21" customHeight="1" x14ac:dyDescent="0.3">
      <c r="E32" s="19"/>
      <c r="F32" s="19"/>
      <c r="G32" s="19"/>
      <c r="H32" s="19"/>
      <c r="I32" s="19"/>
      <c r="J32" s="19"/>
      <c r="K32" s="19"/>
      <c r="L32" s="19"/>
      <c r="M32" s="19"/>
      <c r="R32" s="19"/>
      <c r="S32" s="19"/>
      <c r="T32" s="19"/>
      <c r="U32" s="19"/>
      <c r="V32" s="19"/>
      <c r="W32" s="19"/>
      <c r="X32" s="20"/>
    </row>
    <row r="33" spans="2:24" ht="21" customHeight="1" x14ac:dyDescent="0.3">
      <c r="E33" s="19"/>
      <c r="F33" s="19"/>
      <c r="G33" s="19"/>
      <c r="H33" s="19"/>
      <c r="I33" s="19"/>
      <c r="J33" s="21" t="s">
        <v>4</v>
      </c>
      <c r="K33" s="30" t="s">
        <v>5</v>
      </c>
      <c r="L33" s="31"/>
      <c r="M33" s="32" t="s">
        <v>16</v>
      </c>
      <c r="N33" s="32" t="s">
        <v>17</v>
      </c>
      <c r="O33" s="32" t="s">
        <v>18</v>
      </c>
      <c r="P33" s="32" t="s">
        <v>19</v>
      </c>
      <c r="Q33" s="22" t="s">
        <v>20</v>
      </c>
      <c r="R33" s="19"/>
      <c r="S33" s="19"/>
      <c r="T33" s="19"/>
      <c r="U33" s="19"/>
      <c r="V33" s="19"/>
      <c r="W33" s="19"/>
      <c r="X33" s="20"/>
    </row>
    <row r="34" spans="2:24" ht="23.25" customHeight="1" x14ac:dyDescent="0.3">
      <c r="E34" s="19"/>
      <c r="F34" s="19"/>
      <c r="G34" s="19"/>
      <c r="H34" s="19"/>
      <c r="J34" s="21"/>
      <c r="K34" s="30"/>
      <c r="L34" s="31"/>
      <c r="M34" s="32"/>
      <c r="N34" s="32"/>
      <c r="O34" s="32"/>
      <c r="P34" s="32"/>
      <c r="Q34" s="22"/>
      <c r="T34" s="19"/>
      <c r="U34" s="19"/>
      <c r="V34" s="19"/>
      <c r="W34" s="19"/>
      <c r="X34" s="20"/>
    </row>
    <row r="35" spans="2:24" ht="21" customHeight="1" x14ac:dyDescent="0.3">
      <c r="E35" s="19"/>
      <c r="F35" s="19"/>
      <c r="G35" s="19"/>
      <c r="H35" s="19"/>
      <c r="J35" s="24" t="s">
        <v>6</v>
      </c>
      <c r="K35" s="25">
        <v>5086</v>
      </c>
      <c r="L35" s="25"/>
      <c r="M35" s="33">
        <v>419</v>
      </c>
      <c r="N35" s="33">
        <v>4</v>
      </c>
      <c r="O35" s="33">
        <v>1968</v>
      </c>
      <c r="P35" s="33">
        <v>786</v>
      </c>
      <c r="Q35" s="33">
        <v>1909</v>
      </c>
      <c r="T35" s="19"/>
      <c r="U35" s="19"/>
      <c r="V35" s="19"/>
      <c r="W35" s="19"/>
      <c r="X35" s="20"/>
    </row>
    <row r="36" spans="2:24" ht="21" customHeight="1" x14ac:dyDescent="0.3">
      <c r="E36" s="19"/>
      <c r="F36" s="19"/>
      <c r="G36" s="19"/>
      <c r="H36" s="19"/>
      <c r="J36" s="26" t="s">
        <v>7</v>
      </c>
      <c r="K36" s="25">
        <v>7013</v>
      </c>
      <c r="L36" s="25"/>
      <c r="M36" s="33">
        <v>597</v>
      </c>
      <c r="N36" s="33">
        <v>7</v>
      </c>
      <c r="O36" s="33">
        <v>2534</v>
      </c>
      <c r="P36" s="33">
        <v>917</v>
      </c>
      <c r="Q36" s="33">
        <v>2958</v>
      </c>
      <c r="T36" s="19"/>
      <c r="U36" s="19"/>
      <c r="V36" s="19"/>
      <c r="W36" s="19"/>
      <c r="X36" s="20"/>
    </row>
    <row r="37" spans="2:24" ht="21" customHeight="1" x14ac:dyDescent="0.3">
      <c r="E37" s="19"/>
      <c r="F37" s="19"/>
      <c r="G37" s="19"/>
      <c r="H37" s="19"/>
      <c r="J37" s="26" t="s">
        <v>8</v>
      </c>
      <c r="K37" s="25">
        <v>8343</v>
      </c>
      <c r="L37" s="25"/>
      <c r="M37" s="33">
        <v>267</v>
      </c>
      <c r="N37" s="33">
        <v>4</v>
      </c>
      <c r="O37" s="33">
        <v>3679</v>
      </c>
      <c r="P37" s="33">
        <v>1017</v>
      </c>
      <c r="Q37" s="33">
        <v>3376</v>
      </c>
      <c r="T37" s="19"/>
      <c r="U37" s="19"/>
      <c r="V37" s="19"/>
      <c r="W37" s="19"/>
      <c r="X37" s="20"/>
    </row>
    <row r="38" spans="2:24" ht="21" customHeight="1" x14ac:dyDescent="0.3">
      <c r="E38" s="19"/>
      <c r="F38" s="19"/>
      <c r="G38" s="19"/>
      <c r="H38" s="19"/>
      <c r="J38" s="26" t="s">
        <v>9</v>
      </c>
      <c r="K38" s="25">
        <v>9088</v>
      </c>
      <c r="L38" s="25"/>
      <c r="M38" s="33">
        <v>218</v>
      </c>
      <c r="N38" s="33">
        <v>14</v>
      </c>
      <c r="O38" s="33">
        <v>3695</v>
      </c>
      <c r="P38" s="33">
        <v>1508</v>
      </c>
      <c r="Q38" s="33">
        <v>3653</v>
      </c>
      <c r="T38" s="19"/>
      <c r="U38" s="19"/>
      <c r="V38" s="19"/>
      <c r="W38" s="19"/>
      <c r="X38" s="20"/>
    </row>
    <row r="39" spans="2:24" ht="21" customHeight="1" x14ac:dyDescent="0.3">
      <c r="E39" s="19"/>
      <c r="F39" s="19"/>
      <c r="G39" s="19"/>
      <c r="H39" s="19"/>
      <c r="J39" s="26" t="s">
        <v>10</v>
      </c>
      <c r="K39" s="25">
        <v>10274</v>
      </c>
      <c r="L39" s="25"/>
      <c r="M39" s="33">
        <v>362</v>
      </c>
      <c r="N39" s="33">
        <v>95</v>
      </c>
      <c r="O39" s="33">
        <v>3836</v>
      </c>
      <c r="P39" s="33">
        <v>1335</v>
      </c>
      <c r="Q39" s="33">
        <v>4646</v>
      </c>
      <c r="T39" s="19"/>
      <c r="U39" s="19"/>
      <c r="V39" s="19"/>
      <c r="W39" s="19"/>
      <c r="X39" s="20"/>
    </row>
    <row r="40" spans="2:24" ht="21" customHeight="1" x14ac:dyDescent="0.3">
      <c r="E40" s="19"/>
      <c r="F40" s="19"/>
      <c r="G40" s="19"/>
      <c r="H40" s="19"/>
      <c r="J40" s="26" t="s">
        <v>11</v>
      </c>
      <c r="K40" s="25">
        <v>10751</v>
      </c>
      <c r="L40" s="25"/>
      <c r="M40" s="33">
        <v>279</v>
      </c>
      <c r="N40" s="33">
        <v>196</v>
      </c>
      <c r="O40" s="33">
        <v>4070</v>
      </c>
      <c r="P40" s="33">
        <v>1266</v>
      </c>
      <c r="Q40" s="33">
        <v>4940</v>
      </c>
      <c r="T40" s="19"/>
      <c r="U40" s="19"/>
      <c r="V40" s="19"/>
      <c r="W40" s="19"/>
      <c r="X40" s="20"/>
    </row>
    <row r="41" spans="2:24" ht="21" customHeight="1" x14ac:dyDescent="0.3">
      <c r="E41" s="19"/>
      <c r="F41" s="19"/>
      <c r="G41" s="19"/>
      <c r="H41" s="19"/>
      <c r="J41" s="26" t="s">
        <v>12</v>
      </c>
      <c r="K41" s="25">
        <v>10038</v>
      </c>
      <c r="L41" s="25"/>
      <c r="M41" s="33">
        <v>264</v>
      </c>
      <c r="N41" s="33">
        <v>249</v>
      </c>
      <c r="O41" s="33">
        <v>3552</v>
      </c>
      <c r="P41" s="33">
        <v>1293</v>
      </c>
      <c r="Q41" s="33">
        <v>4680</v>
      </c>
      <c r="T41" s="19"/>
      <c r="U41" s="19"/>
      <c r="V41" s="19"/>
      <c r="W41" s="19"/>
      <c r="X41" s="20"/>
    </row>
    <row r="42" spans="2:24" ht="21" customHeight="1" x14ac:dyDescent="0.3">
      <c r="E42" s="19"/>
      <c r="F42" s="19"/>
      <c r="G42" s="19"/>
      <c r="H42" s="19"/>
      <c r="J42" s="26" t="s">
        <v>13</v>
      </c>
      <c r="K42" s="25">
        <v>9550</v>
      </c>
      <c r="L42" s="25"/>
      <c r="M42" s="33">
        <v>316</v>
      </c>
      <c r="N42" s="33">
        <v>193</v>
      </c>
      <c r="O42" s="33">
        <v>3611</v>
      </c>
      <c r="P42" s="33">
        <v>1280</v>
      </c>
      <c r="Q42" s="33">
        <v>4150</v>
      </c>
      <c r="T42" s="19"/>
      <c r="U42" s="19"/>
      <c r="V42" s="19"/>
      <c r="W42" s="19"/>
      <c r="X42" s="20"/>
    </row>
    <row r="43" spans="2:24" ht="21" customHeight="1" x14ac:dyDescent="0.3">
      <c r="B43" s="34" t="s">
        <v>21</v>
      </c>
      <c r="C43" s="35" t="s">
        <v>22</v>
      </c>
      <c r="D43" s="36"/>
      <c r="E43" s="19"/>
      <c r="F43" s="19"/>
      <c r="G43" s="19"/>
      <c r="H43" s="19"/>
      <c r="J43" s="26" t="s">
        <v>14</v>
      </c>
      <c r="K43" s="25">
        <v>10927</v>
      </c>
      <c r="L43" s="25"/>
      <c r="M43" s="33">
        <v>463</v>
      </c>
      <c r="N43" s="33">
        <v>211</v>
      </c>
      <c r="O43" s="33">
        <v>3744</v>
      </c>
      <c r="P43" s="33">
        <v>1581</v>
      </c>
      <c r="Q43" s="33">
        <v>4928</v>
      </c>
      <c r="T43" s="19"/>
      <c r="U43" s="19"/>
      <c r="V43" s="19"/>
      <c r="W43" s="19"/>
      <c r="X43" s="20"/>
    </row>
    <row r="44" spans="2:24" ht="21" customHeight="1" thickBot="1" x14ac:dyDescent="0.35">
      <c r="B44" s="37"/>
      <c r="C44" s="38" t="s">
        <v>23</v>
      </c>
      <c r="D44" s="39"/>
      <c r="E44" s="19"/>
      <c r="F44" s="19"/>
      <c r="G44" s="19"/>
      <c r="H44" s="19"/>
      <c r="J44" s="26" t="s">
        <v>15</v>
      </c>
      <c r="K44" s="25">
        <v>11073</v>
      </c>
      <c r="L44" s="25"/>
      <c r="M44" s="33">
        <v>276</v>
      </c>
      <c r="N44" s="33">
        <v>269</v>
      </c>
      <c r="O44" s="33">
        <v>3724</v>
      </c>
      <c r="P44" s="33">
        <v>1389</v>
      </c>
      <c r="Q44" s="33">
        <v>5415</v>
      </c>
      <c r="T44" s="19"/>
      <c r="U44" s="19"/>
      <c r="V44" s="19"/>
      <c r="W44" s="19"/>
      <c r="X44" s="20"/>
    </row>
    <row r="45" spans="2:24" ht="21" customHeight="1" x14ac:dyDescent="0.3">
      <c r="B45" s="40"/>
      <c r="C45" s="38" t="s">
        <v>24</v>
      </c>
      <c r="D45" s="39"/>
      <c r="E45" s="19"/>
      <c r="F45" s="19"/>
      <c r="G45" s="19"/>
      <c r="H45" s="19"/>
      <c r="J45" s="41" t="s">
        <v>5</v>
      </c>
      <c r="K45" s="29">
        <f>SUM(K35:L44)</f>
        <v>92143</v>
      </c>
      <c r="L45" s="29"/>
      <c r="M45" s="42">
        <f>SUM(M35:M44)</f>
        <v>3461</v>
      </c>
      <c r="N45" s="42">
        <f>SUM(N35:N44)</f>
        <v>1242</v>
      </c>
      <c r="O45" s="42">
        <f>SUM(O35:O44)</f>
        <v>34413</v>
      </c>
      <c r="P45" s="42">
        <f>SUM(P35:P44)</f>
        <v>12372</v>
      </c>
      <c r="Q45" s="42">
        <f>SUM(Q35:Q44)</f>
        <v>40655</v>
      </c>
      <c r="T45" s="19"/>
      <c r="U45" s="19"/>
      <c r="V45" s="19"/>
      <c r="W45" s="19"/>
      <c r="X45" s="20"/>
    </row>
    <row r="46" spans="2:24" ht="21" customHeight="1" x14ac:dyDescent="0.3">
      <c r="B46" s="43"/>
      <c r="C46" s="38" t="s">
        <v>25</v>
      </c>
      <c r="D46" s="39"/>
      <c r="E46" s="19"/>
      <c r="F46" s="19"/>
      <c r="G46" s="19"/>
      <c r="H46" s="19"/>
      <c r="J46" s="44"/>
      <c r="K46" s="45"/>
      <c r="L46" s="45"/>
      <c r="M46" s="46"/>
      <c r="N46" s="46"/>
      <c r="O46" s="46"/>
      <c r="P46" s="46"/>
      <c r="Q46" s="46"/>
      <c r="T46" s="19"/>
      <c r="U46" s="19"/>
      <c r="V46" s="19"/>
      <c r="W46" s="19"/>
      <c r="X46" s="20"/>
    </row>
    <row r="47" spans="2:24" ht="25.15" customHeight="1" x14ac:dyDescent="0.3">
      <c r="B47" s="47"/>
      <c r="C47" s="38" t="s">
        <v>26</v>
      </c>
      <c r="D47" s="39"/>
      <c r="E47" s="19"/>
      <c r="F47" s="19"/>
      <c r="G47" s="19"/>
      <c r="H47" s="19"/>
      <c r="L47" s="19"/>
      <c r="M47" s="19"/>
      <c r="R47" s="19"/>
      <c r="S47" s="19"/>
      <c r="T47" s="19"/>
      <c r="U47" s="19"/>
      <c r="V47" s="19"/>
      <c r="W47" s="19"/>
      <c r="X47" s="20"/>
    </row>
    <row r="48" spans="2:24" ht="20.25" customHeight="1" x14ac:dyDescent="0.3">
      <c r="B48" s="48"/>
      <c r="C48" s="38" t="s">
        <v>27</v>
      </c>
      <c r="D48" s="39"/>
      <c r="E48" s="19"/>
      <c r="L48" s="19"/>
      <c r="M48" s="19"/>
      <c r="R48" s="19"/>
      <c r="S48" s="19"/>
      <c r="T48" s="19"/>
      <c r="U48" s="19"/>
      <c r="V48" s="19"/>
      <c r="W48" s="19"/>
      <c r="X48" s="20"/>
    </row>
    <row r="49" spans="2:24" ht="30" customHeight="1" x14ac:dyDescent="0.3">
      <c r="B49" s="49"/>
      <c r="C49" s="38" t="s">
        <v>28</v>
      </c>
      <c r="D49" s="39"/>
      <c r="E49" s="19"/>
      <c r="L49" s="19"/>
      <c r="M49" s="19"/>
      <c r="R49" s="19"/>
      <c r="S49" s="19"/>
      <c r="T49" s="19"/>
      <c r="U49" s="19"/>
      <c r="V49" s="19"/>
      <c r="W49" s="19"/>
      <c r="X49" s="20"/>
    </row>
    <row r="50" spans="2:24" ht="28.5" customHeight="1" x14ac:dyDescent="0.3">
      <c r="P50" s="50"/>
      <c r="U50" s="19"/>
      <c r="V50" s="19"/>
      <c r="W50" s="19"/>
      <c r="X50" s="20"/>
    </row>
    <row r="51" spans="2:24" ht="28.5" customHeight="1" x14ac:dyDescent="0.3">
      <c r="L51" s="23" t="s">
        <v>29</v>
      </c>
      <c r="M51" s="21"/>
      <c r="N51" s="51" t="s">
        <v>5</v>
      </c>
      <c r="O51" s="52" t="s">
        <v>30</v>
      </c>
      <c r="P51" s="50"/>
      <c r="U51" s="19"/>
      <c r="V51" s="19"/>
      <c r="W51" s="19"/>
      <c r="X51" s="20"/>
    </row>
    <row r="52" spans="2:24" ht="18.600000000000001" customHeight="1" x14ac:dyDescent="0.3">
      <c r="L52" s="53" t="s">
        <v>31</v>
      </c>
      <c r="M52" s="53"/>
      <c r="N52" s="54">
        <v>49342</v>
      </c>
      <c r="O52" s="55">
        <f>N52/$N$55</f>
        <v>0.53549374342055278</v>
      </c>
      <c r="P52" s="50"/>
      <c r="U52" s="19"/>
      <c r="V52" s="19"/>
      <c r="W52" s="19"/>
      <c r="X52" s="20"/>
    </row>
    <row r="53" spans="2:24" ht="18.600000000000001" customHeight="1" x14ac:dyDescent="0.3">
      <c r="L53" s="56" t="s">
        <v>32</v>
      </c>
      <c r="M53" s="56"/>
      <c r="N53" s="33">
        <v>38339</v>
      </c>
      <c r="O53" s="57">
        <f>N53/$N$55</f>
        <v>0.41608152545499927</v>
      </c>
      <c r="P53" s="50"/>
      <c r="U53" s="19"/>
      <c r="V53" s="19"/>
      <c r="W53" s="19"/>
      <c r="X53" s="20"/>
    </row>
    <row r="54" spans="2:24" ht="18.600000000000001" customHeight="1" thickBot="1" x14ac:dyDescent="0.35">
      <c r="J54" s="50"/>
      <c r="K54" s="50"/>
      <c r="L54" s="53" t="s">
        <v>33</v>
      </c>
      <c r="M54" s="53"/>
      <c r="N54" s="54">
        <v>4462</v>
      </c>
      <c r="O54" s="55">
        <f>N54/$N$55</f>
        <v>4.8424731124447867E-2</v>
      </c>
      <c r="P54" s="50"/>
      <c r="Q54" s="50"/>
      <c r="R54" s="50"/>
      <c r="S54" s="19"/>
      <c r="T54" s="19"/>
      <c r="U54" s="19"/>
      <c r="V54" s="19"/>
      <c r="W54" s="19"/>
      <c r="X54" s="20"/>
    </row>
    <row r="55" spans="2:24" ht="19.899999999999999" customHeight="1" x14ac:dyDescent="0.3">
      <c r="B55" s="58" t="s">
        <v>34</v>
      </c>
      <c r="C55" s="58"/>
      <c r="D55" s="58"/>
      <c r="E55" s="58"/>
      <c r="F55" s="58"/>
      <c r="G55" s="51" t="s">
        <v>5</v>
      </c>
      <c r="H55" s="52" t="s">
        <v>35</v>
      </c>
      <c r="L55" s="41" t="s">
        <v>5</v>
      </c>
      <c r="M55" s="42"/>
      <c r="N55" s="42">
        <f>SUM(N52:N54)</f>
        <v>92143</v>
      </c>
      <c r="O55" s="59">
        <f>SUM(O52:O54)</f>
        <v>1</v>
      </c>
      <c r="S55" s="19"/>
      <c r="T55" s="19"/>
      <c r="U55" s="19"/>
      <c r="V55" s="19"/>
      <c r="W55" s="19"/>
      <c r="X55" s="20"/>
    </row>
    <row r="56" spans="2:24" ht="28.5" customHeight="1" x14ac:dyDescent="0.3">
      <c r="B56" s="56" t="s">
        <v>36</v>
      </c>
      <c r="C56" s="56"/>
      <c r="D56" s="56"/>
      <c r="E56" s="56"/>
      <c r="F56" s="56"/>
      <c r="G56" s="33">
        <v>1197</v>
      </c>
      <c r="H56" s="60">
        <f t="shared" ref="H56:H70" si="0">G56/$G$71</f>
        <v>1.299067753383328E-2</v>
      </c>
      <c r="S56" s="19"/>
      <c r="T56" s="19"/>
      <c r="U56" s="19"/>
      <c r="V56" s="19"/>
      <c r="W56" s="19"/>
      <c r="X56" s="20"/>
    </row>
    <row r="57" spans="2:24" ht="28.5" customHeight="1" x14ac:dyDescent="0.3">
      <c r="B57" s="56" t="s">
        <v>37</v>
      </c>
      <c r="C57" s="56"/>
      <c r="D57" s="56"/>
      <c r="E57" s="56"/>
      <c r="F57" s="56"/>
      <c r="G57" s="33">
        <v>2051</v>
      </c>
      <c r="H57" s="60">
        <f t="shared" si="0"/>
        <v>2.2258880218790359E-2</v>
      </c>
      <c r="S57" s="19"/>
      <c r="T57" s="19"/>
      <c r="U57" s="19"/>
      <c r="V57" s="19"/>
      <c r="W57" s="19"/>
      <c r="X57" s="20"/>
    </row>
    <row r="58" spans="2:24" ht="28.5" customHeight="1" x14ac:dyDescent="0.3">
      <c r="B58" s="56" t="s">
        <v>38</v>
      </c>
      <c r="C58" s="56"/>
      <c r="D58" s="56"/>
      <c r="E58" s="56"/>
      <c r="F58" s="56"/>
      <c r="G58" s="33">
        <v>201</v>
      </c>
      <c r="H58" s="60">
        <f t="shared" si="0"/>
        <v>2.18139196683416E-3</v>
      </c>
      <c r="S58" s="19"/>
      <c r="T58" s="19"/>
      <c r="U58" s="19"/>
      <c r="V58" s="19"/>
      <c r="W58" s="19"/>
      <c r="X58" s="20"/>
    </row>
    <row r="59" spans="2:24" ht="28.5" customHeight="1" x14ac:dyDescent="0.3">
      <c r="B59" s="56" t="s">
        <v>39</v>
      </c>
      <c r="C59" s="56"/>
      <c r="D59" s="56"/>
      <c r="E59" s="56"/>
      <c r="F59" s="56"/>
      <c r="G59" s="33">
        <v>12</v>
      </c>
      <c r="H59" s="60">
        <f t="shared" si="0"/>
        <v>1.3023235622890508E-4</v>
      </c>
      <c r="J59" s="23" t="s">
        <v>40</v>
      </c>
      <c r="K59" s="21"/>
      <c r="L59" s="61" t="s">
        <v>5</v>
      </c>
      <c r="M59" s="62" t="s">
        <v>35</v>
      </c>
      <c r="N59" s="50"/>
      <c r="O59" s="23" t="s">
        <v>41</v>
      </c>
      <c r="P59" s="21"/>
      <c r="Q59" s="61" t="s">
        <v>5</v>
      </c>
      <c r="R59" s="62" t="s">
        <v>35</v>
      </c>
      <c r="U59" s="19"/>
      <c r="V59" s="19"/>
      <c r="W59" s="19"/>
      <c r="X59" s="20"/>
    </row>
    <row r="60" spans="2:24" ht="28.5" customHeight="1" x14ac:dyDescent="0.3">
      <c r="B60" s="56" t="s">
        <v>42</v>
      </c>
      <c r="C60" s="56"/>
      <c r="D60" s="56"/>
      <c r="E60" s="56"/>
      <c r="F60" s="56"/>
      <c r="G60" s="33">
        <v>1242</v>
      </c>
      <c r="H60" s="60">
        <f t="shared" si="0"/>
        <v>1.3479048869691675E-2</v>
      </c>
      <c r="J60" s="23"/>
      <c r="K60" s="21"/>
      <c r="L60" s="61"/>
      <c r="M60" s="62"/>
      <c r="N60" s="50"/>
      <c r="O60" s="23"/>
      <c r="P60" s="21"/>
      <c r="Q60" s="61"/>
      <c r="R60" s="62"/>
      <c r="U60" s="19"/>
      <c r="V60" s="19"/>
      <c r="W60" s="19"/>
      <c r="X60" s="20"/>
    </row>
    <row r="61" spans="2:24" ht="28.5" customHeight="1" x14ac:dyDescent="0.3">
      <c r="B61" s="56" t="s">
        <v>43</v>
      </c>
      <c r="C61" s="56"/>
      <c r="D61" s="56"/>
      <c r="E61" s="56"/>
      <c r="F61" s="56"/>
      <c r="G61" s="33">
        <v>29448</v>
      </c>
      <c r="H61" s="60">
        <f t="shared" si="0"/>
        <v>0.31959020218573303</v>
      </c>
      <c r="J61" s="56" t="s">
        <v>44</v>
      </c>
      <c r="K61" s="56"/>
      <c r="L61" s="33">
        <v>445</v>
      </c>
      <c r="M61" s="57">
        <f t="shared" ref="M61:M76" si="1">L61/$L$77</f>
        <v>1.1606979837763114E-2</v>
      </c>
      <c r="N61" s="50"/>
      <c r="O61" s="56" t="s">
        <v>44</v>
      </c>
      <c r="P61" s="56"/>
      <c r="Q61" s="33">
        <v>127</v>
      </c>
      <c r="R61" s="57">
        <f t="shared" ref="R61:R76" si="2">Q61/$Q$77</f>
        <v>2.8462572837292695E-2</v>
      </c>
      <c r="U61" s="19"/>
      <c r="V61" s="19"/>
      <c r="W61" s="19"/>
      <c r="X61" s="20"/>
    </row>
    <row r="62" spans="2:24" ht="28.5" customHeight="1" x14ac:dyDescent="0.3">
      <c r="B62" s="56" t="s">
        <v>45</v>
      </c>
      <c r="C62" s="56"/>
      <c r="D62" s="56"/>
      <c r="E62" s="56"/>
      <c r="F62" s="56"/>
      <c r="G62" s="33">
        <v>4965</v>
      </c>
      <c r="H62" s="60">
        <f t="shared" si="0"/>
        <v>5.3883637389709471E-2</v>
      </c>
      <c r="J62" s="63" t="s">
        <v>46</v>
      </c>
      <c r="K62" s="63"/>
      <c r="L62" s="33">
        <v>3157</v>
      </c>
      <c r="M62" s="57">
        <f t="shared" si="1"/>
        <v>8.2344349096220557E-2</v>
      </c>
      <c r="N62" s="50"/>
      <c r="O62" s="63" t="s">
        <v>46</v>
      </c>
      <c r="P62" s="63"/>
      <c r="Q62" s="33">
        <v>480</v>
      </c>
      <c r="R62" s="57">
        <f t="shared" si="2"/>
        <v>0.10757507844016136</v>
      </c>
      <c r="U62" s="19"/>
      <c r="V62" s="19"/>
      <c r="W62" s="19"/>
      <c r="X62" s="20"/>
    </row>
    <row r="63" spans="2:24" ht="23.25" customHeight="1" x14ac:dyDescent="0.3">
      <c r="B63" s="56" t="s">
        <v>47</v>
      </c>
      <c r="C63" s="56"/>
      <c r="D63" s="56"/>
      <c r="E63" s="56"/>
      <c r="F63" s="56"/>
      <c r="G63" s="33">
        <v>5559</v>
      </c>
      <c r="H63" s="60">
        <f t="shared" si="0"/>
        <v>6.0330139023040276E-2</v>
      </c>
      <c r="J63" s="56" t="s">
        <v>48</v>
      </c>
      <c r="K63" s="56"/>
      <c r="L63" s="33">
        <v>11524</v>
      </c>
      <c r="M63" s="57">
        <f t="shared" si="1"/>
        <v>0.30058165314692609</v>
      </c>
      <c r="N63" s="50"/>
      <c r="O63" s="56" t="s">
        <v>48</v>
      </c>
      <c r="P63" s="56"/>
      <c r="Q63" s="33">
        <v>765</v>
      </c>
      <c r="R63" s="57">
        <f t="shared" si="2"/>
        <v>0.17144778126400717</v>
      </c>
      <c r="U63" s="19"/>
      <c r="V63" s="19"/>
      <c r="W63" s="19"/>
      <c r="X63" s="20"/>
    </row>
    <row r="64" spans="2:24" ht="30" customHeight="1" x14ac:dyDescent="0.3">
      <c r="B64" s="56" t="s">
        <v>49</v>
      </c>
      <c r="C64" s="56"/>
      <c r="D64" s="56"/>
      <c r="E64" s="56"/>
      <c r="F64" s="56"/>
      <c r="G64" s="33">
        <v>3876</v>
      </c>
      <c r="H64" s="60">
        <f t="shared" si="0"/>
        <v>4.2065051061936337E-2</v>
      </c>
      <c r="I64" s="50"/>
      <c r="J64" s="56" t="s">
        <v>50</v>
      </c>
      <c r="K64" s="56"/>
      <c r="L64" s="33">
        <v>2031</v>
      </c>
      <c r="M64" s="57">
        <f t="shared" si="1"/>
        <v>5.297477764156603E-2</v>
      </c>
      <c r="N64" s="50"/>
      <c r="O64" s="56" t="s">
        <v>50</v>
      </c>
      <c r="P64" s="56"/>
      <c r="Q64" s="33">
        <v>106</v>
      </c>
      <c r="R64" s="57">
        <f t="shared" si="2"/>
        <v>2.3756163155535633E-2</v>
      </c>
      <c r="U64" s="19"/>
      <c r="V64" s="19"/>
      <c r="W64" s="19"/>
      <c r="X64" s="20"/>
    </row>
    <row r="65" spans="2:24" ht="30" customHeight="1" x14ac:dyDescent="0.3">
      <c r="B65" s="56" t="s">
        <v>51</v>
      </c>
      <c r="C65" s="56"/>
      <c r="D65" s="56"/>
      <c r="E65" s="56"/>
      <c r="F65" s="56"/>
      <c r="G65" s="33">
        <v>2936</v>
      </c>
      <c r="H65" s="60">
        <f t="shared" si="0"/>
        <v>3.1863516490672109E-2</v>
      </c>
      <c r="I65" s="50"/>
      <c r="J65" s="56" t="s">
        <v>52</v>
      </c>
      <c r="K65" s="56"/>
      <c r="L65" s="33">
        <v>8264</v>
      </c>
      <c r="M65" s="57">
        <f t="shared" si="1"/>
        <v>0.21555074467252666</v>
      </c>
      <c r="N65" s="50"/>
      <c r="O65" s="56" t="s">
        <v>52</v>
      </c>
      <c r="P65" s="56"/>
      <c r="Q65" s="33">
        <v>913</v>
      </c>
      <c r="R65" s="57">
        <f t="shared" si="2"/>
        <v>0.20461676378305693</v>
      </c>
      <c r="U65" s="19"/>
      <c r="V65" s="19"/>
      <c r="W65" s="19"/>
      <c r="X65" s="20"/>
    </row>
    <row r="66" spans="2:24" ht="30" customHeight="1" x14ac:dyDescent="0.3">
      <c r="B66" s="56" t="s">
        <v>53</v>
      </c>
      <c r="C66" s="56"/>
      <c r="D66" s="56"/>
      <c r="E66" s="56"/>
      <c r="F66" s="56"/>
      <c r="G66" s="33">
        <v>1</v>
      </c>
      <c r="H66" s="60">
        <f t="shared" si="0"/>
        <v>1.0852696352408757E-5</v>
      </c>
      <c r="I66" s="50"/>
      <c r="J66" s="56" t="s">
        <v>54</v>
      </c>
      <c r="K66" s="56"/>
      <c r="L66" s="33">
        <v>421</v>
      </c>
      <c r="M66" s="57">
        <f t="shared" si="1"/>
        <v>1.0980985419546676E-2</v>
      </c>
      <c r="N66" s="50"/>
      <c r="O66" s="56" t="s">
        <v>54</v>
      </c>
      <c r="P66" s="56"/>
      <c r="Q66" s="33">
        <v>22</v>
      </c>
      <c r="R66" s="57">
        <f t="shared" si="2"/>
        <v>4.9305244285073957E-3</v>
      </c>
      <c r="U66" s="19"/>
      <c r="V66" s="19"/>
      <c r="W66" s="19"/>
      <c r="X66" s="20"/>
    </row>
    <row r="67" spans="2:24" ht="30" customHeight="1" x14ac:dyDescent="0.3">
      <c r="B67" s="56" t="s">
        <v>55</v>
      </c>
      <c r="C67" s="56"/>
      <c r="D67" s="56"/>
      <c r="E67" s="56"/>
      <c r="F67" s="56"/>
      <c r="G67" s="33">
        <v>4422</v>
      </c>
      <c r="H67" s="60">
        <f t="shared" si="0"/>
        <v>4.7990623270351522E-2</v>
      </c>
      <c r="I67" s="50"/>
      <c r="J67" s="56" t="s">
        <v>56</v>
      </c>
      <c r="K67" s="56"/>
      <c r="L67" s="33">
        <v>128</v>
      </c>
      <c r="M67" s="57">
        <f t="shared" si="1"/>
        <v>3.3386368971543338E-3</v>
      </c>
      <c r="N67" s="50"/>
      <c r="O67" s="56" t="s">
        <v>56</v>
      </c>
      <c r="P67" s="56"/>
      <c r="Q67" s="33">
        <v>38</v>
      </c>
      <c r="R67" s="57">
        <f t="shared" si="2"/>
        <v>8.5163603765127747E-3</v>
      </c>
      <c r="U67" s="19"/>
      <c r="V67" s="19"/>
      <c r="W67" s="19"/>
      <c r="X67" s="20"/>
    </row>
    <row r="68" spans="2:24" ht="30" customHeight="1" x14ac:dyDescent="0.3">
      <c r="B68" s="56" t="s">
        <v>57</v>
      </c>
      <c r="C68" s="56"/>
      <c r="D68" s="56"/>
      <c r="E68" s="56"/>
      <c r="F68" s="56"/>
      <c r="G68" s="33">
        <v>11999</v>
      </c>
      <c r="H68" s="60">
        <f t="shared" si="0"/>
        <v>0.13022150353255266</v>
      </c>
      <c r="I68" s="50"/>
      <c r="J68" s="56" t="s">
        <v>58</v>
      </c>
      <c r="K68" s="56"/>
      <c r="L68" s="33">
        <v>698</v>
      </c>
      <c r="M68" s="57">
        <f t="shared" si="1"/>
        <v>1.8206004329794728E-2</v>
      </c>
      <c r="N68" s="50"/>
      <c r="O68" s="56" t="s">
        <v>58</v>
      </c>
      <c r="P68" s="56"/>
      <c r="Q68" s="33">
        <v>67</v>
      </c>
      <c r="R68" s="57">
        <f t="shared" si="2"/>
        <v>1.5015688032272524E-2</v>
      </c>
      <c r="U68" s="19"/>
      <c r="V68" s="19"/>
      <c r="W68" s="19"/>
      <c r="X68" s="20"/>
    </row>
    <row r="69" spans="2:24" ht="30" customHeight="1" x14ac:dyDescent="0.3">
      <c r="B69" s="56" t="s">
        <v>59</v>
      </c>
      <c r="C69" s="56"/>
      <c r="D69" s="56"/>
      <c r="E69" s="56"/>
      <c r="F69" s="56"/>
      <c r="G69" s="33">
        <v>11513</v>
      </c>
      <c r="H69" s="60">
        <f t="shared" si="0"/>
        <v>0.124947093105282</v>
      </c>
      <c r="I69" s="50"/>
      <c r="J69" s="56" t="s">
        <v>60</v>
      </c>
      <c r="K69" s="56"/>
      <c r="L69" s="33">
        <v>2069</v>
      </c>
      <c r="M69" s="57">
        <f t="shared" si="1"/>
        <v>5.3965935470408725E-2</v>
      </c>
      <c r="N69" s="50"/>
      <c r="O69" s="56" t="s">
        <v>60</v>
      </c>
      <c r="P69" s="56"/>
      <c r="Q69" s="33">
        <v>391</v>
      </c>
      <c r="R69" s="57">
        <f t="shared" si="2"/>
        <v>8.7628865979381437E-2</v>
      </c>
      <c r="U69" s="19"/>
      <c r="V69" s="19"/>
      <c r="W69" s="19"/>
      <c r="X69" s="20"/>
    </row>
    <row r="70" spans="2:24" ht="30" customHeight="1" thickBot="1" x14ac:dyDescent="0.35">
      <c r="B70" s="56" t="s">
        <v>61</v>
      </c>
      <c r="C70" s="56"/>
      <c r="D70" s="56"/>
      <c r="E70" s="56"/>
      <c r="F70" s="56"/>
      <c r="G70" s="33">
        <v>12721</v>
      </c>
      <c r="H70" s="60">
        <f t="shared" si="0"/>
        <v>0.13805715029899179</v>
      </c>
      <c r="I70" s="50"/>
      <c r="J70" s="56" t="s">
        <v>62</v>
      </c>
      <c r="K70" s="56"/>
      <c r="L70" s="33">
        <v>293</v>
      </c>
      <c r="M70" s="57">
        <f t="shared" si="1"/>
        <v>7.6423485223923423E-3</v>
      </c>
      <c r="N70" s="50"/>
      <c r="O70" s="56" t="s">
        <v>62</v>
      </c>
      <c r="P70" s="56"/>
      <c r="Q70" s="33">
        <v>13</v>
      </c>
      <c r="R70" s="57">
        <f t="shared" si="2"/>
        <v>2.9134917077543701E-3</v>
      </c>
      <c r="U70" s="19"/>
      <c r="V70" s="19"/>
      <c r="W70" s="19"/>
      <c r="X70" s="20"/>
    </row>
    <row r="71" spans="2:24" ht="30" customHeight="1" x14ac:dyDescent="0.3">
      <c r="B71" s="41" t="s">
        <v>5</v>
      </c>
      <c r="C71" s="41"/>
      <c r="D71" s="41"/>
      <c r="E71" s="41"/>
      <c r="F71" s="41"/>
      <c r="G71" s="42">
        <f>SUM(G56:G70)</f>
        <v>92143</v>
      </c>
      <c r="H71" s="64">
        <f>SUM(H56:H70)</f>
        <v>1</v>
      </c>
      <c r="I71" s="50"/>
      <c r="J71" s="56" t="s">
        <v>63</v>
      </c>
      <c r="K71" s="56"/>
      <c r="L71" s="33">
        <v>14</v>
      </c>
      <c r="M71" s="57">
        <f t="shared" si="1"/>
        <v>3.6516341062625527E-4</v>
      </c>
      <c r="N71" s="50"/>
      <c r="O71" s="56" t="s">
        <v>63</v>
      </c>
      <c r="P71" s="56"/>
      <c r="Q71" s="33">
        <v>8</v>
      </c>
      <c r="R71" s="57">
        <f t="shared" si="2"/>
        <v>1.7929179740026895E-3</v>
      </c>
      <c r="U71" s="19"/>
      <c r="V71" s="19"/>
      <c r="W71" s="19"/>
      <c r="X71" s="20"/>
    </row>
    <row r="72" spans="2:24" ht="30" customHeight="1" x14ac:dyDescent="0.3">
      <c r="I72" s="50"/>
      <c r="J72" s="56" t="s">
        <v>64</v>
      </c>
      <c r="K72" s="56"/>
      <c r="L72" s="33">
        <v>796</v>
      </c>
      <c r="M72" s="57">
        <f t="shared" si="1"/>
        <v>2.0762148204178512E-2</v>
      </c>
      <c r="N72" s="50"/>
      <c r="O72" s="56" t="s">
        <v>64</v>
      </c>
      <c r="P72" s="56"/>
      <c r="Q72" s="33">
        <v>52</v>
      </c>
      <c r="R72" s="57">
        <f t="shared" si="2"/>
        <v>1.1653966831017481E-2</v>
      </c>
      <c r="U72" s="19"/>
      <c r="V72" s="19"/>
      <c r="W72" s="19"/>
      <c r="X72" s="20"/>
    </row>
    <row r="73" spans="2:24" ht="30" customHeight="1" x14ac:dyDescent="0.3">
      <c r="I73" s="50"/>
      <c r="J73" s="56" t="s">
        <v>65</v>
      </c>
      <c r="K73" s="56"/>
      <c r="L73" s="33">
        <v>543</v>
      </c>
      <c r="M73" s="57">
        <f t="shared" si="1"/>
        <v>1.41631237121469E-2</v>
      </c>
      <c r="N73" s="50"/>
      <c r="O73" s="56" t="s">
        <v>65</v>
      </c>
      <c r="P73" s="56"/>
      <c r="Q73" s="33">
        <v>38</v>
      </c>
      <c r="R73" s="57">
        <f t="shared" si="2"/>
        <v>8.5163603765127747E-3</v>
      </c>
      <c r="U73" s="19"/>
      <c r="V73" s="19"/>
      <c r="W73" s="19"/>
      <c r="X73" s="20"/>
    </row>
    <row r="74" spans="2:24" ht="30" customHeight="1" x14ac:dyDescent="0.3">
      <c r="I74" s="50"/>
      <c r="J74" s="56" t="s">
        <v>66</v>
      </c>
      <c r="K74" s="56"/>
      <c r="L74" s="33">
        <v>468</v>
      </c>
      <c r="M74" s="57">
        <f t="shared" si="1"/>
        <v>1.2206891155220532E-2</v>
      </c>
      <c r="N74" s="50"/>
      <c r="O74" s="56" t="s">
        <v>66</v>
      </c>
      <c r="P74" s="56"/>
      <c r="Q74" s="33">
        <v>109</v>
      </c>
      <c r="R74" s="57">
        <f t="shared" si="2"/>
        <v>2.4428507395786642E-2</v>
      </c>
      <c r="U74" s="19"/>
      <c r="V74" s="19"/>
      <c r="W74" s="19"/>
      <c r="X74" s="20"/>
    </row>
    <row r="75" spans="2:24" ht="30" customHeight="1" x14ac:dyDescent="0.3">
      <c r="I75" s="50"/>
      <c r="J75" s="65" t="s">
        <v>67</v>
      </c>
      <c r="K75" s="65"/>
      <c r="L75" s="33">
        <v>146</v>
      </c>
      <c r="M75" s="57">
        <f t="shared" si="1"/>
        <v>3.8081327108166617E-3</v>
      </c>
      <c r="N75" s="50"/>
      <c r="O75" s="65" t="s">
        <v>67</v>
      </c>
      <c r="P75" s="65"/>
      <c r="Q75" s="33">
        <v>23</v>
      </c>
      <c r="R75" s="57">
        <f t="shared" si="2"/>
        <v>5.1546391752577319E-3</v>
      </c>
      <c r="U75" s="19"/>
      <c r="V75" s="19"/>
      <c r="W75" s="19"/>
      <c r="X75" s="20"/>
    </row>
    <row r="76" spans="2:24" ht="29.25" customHeight="1" thickBot="1" x14ac:dyDescent="0.35">
      <c r="B76" s="50"/>
      <c r="H76" s="50"/>
      <c r="I76" s="50"/>
      <c r="J76" s="56" t="s">
        <v>68</v>
      </c>
      <c r="K76" s="56"/>
      <c r="L76" s="33">
        <v>7342</v>
      </c>
      <c r="M76" s="57">
        <f t="shared" si="1"/>
        <v>0.19150212577271186</v>
      </c>
      <c r="N76" s="50"/>
      <c r="O76" s="56" t="s">
        <v>68</v>
      </c>
      <c r="P76" s="56"/>
      <c r="Q76" s="33">
        <v>1310</v>
      </c>
      <c r="R76" s="57">
        <f t="shared" si="2"/>
        <v>0.29359031824294041</v>
      </c>
      <c r="S76" s="19"/>
      <c r="U76" s="19"/>
      <c r="V76" s="19"/>
      <c r="W76" s="19"/>
      <c r="X76" s="20"/>
    </row>
    <row r="77" spans="2:24" ht="29.25" customHeight="1" x14ac:dyDescent="0.3">
      <c r="B77" s="50"/>
      <c r="H77" s="50"/>
      <c r="I77" s="50"/>
      <c r="J77" s="41" t="s">
        <v>5</v>
      </c>
      <c r="K77" s="42"/>
      <c r="L77" s="42">
        <f>SUM(L61:L76)</f>
        <v>38339</v>
      </c>
      <c r="M77" s="66">
        <f>SUM(M61:M76)</f>
        <v>1</v>
      </c>
      <c r="N77" s="50"/>
      <c r="O77" s="41" t="s">
        <v>5</v>
      </c>
      <c r="P77" s="42"/>
      <c r="Q77" s="42">
        <f>SUM(Q61:Q76)</f>
        <v>4462</v>
      </c>
      <c r="R77" s="66">
        <f>SUM(R61:R76)</f>
        <v>1</v>
      </c>
      <c r="S77" s="19"/>
      <c r="X77" s="20"/>
    </row>
    <row r="78" spans="2:24" ht="29.25" customHeight="1" x14ac:dyDescent="0.3">
      <c r="B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19"/>
      <c r="X78" s="20"/>
    </row>
    <row r="79" spans="2:24" ht="29.25" customHeight="1" x14ac:dyDescent="0.3">
      <c r="B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19"/>
      <c r="X79" s="20"/>
    </row>
    <row r="80" spans="2:24" ht="29.25" customHeight="1" x14ac:dyDescent="0.3">
      <c r="B80" s="21" t="s">
        <v>69</v>
      </c>
      <c r="C80" s="30" t="s">
        <v>5</v>
      </c>
      <c r="D80" s="31"/>
      <c r="E80" s="32" t="s">
        <v>16</v>
      </c>
      <c r="F80" s="32" t="s">
        <v>17</v>
      </c>
      <c r="G80" s="32" t="s">
        <v>18</v>
      </c>
      <c r="H80" s="32" t="s">
        <v>19</v>
      </c>
      <c r="I80" s="22" t="s">
        <v>20</v>
      </c>
      <c r="R80" s="50"/>
      <c r="S80" s="19"/>
      <c r="X80" s="20"/>
    </row>
    <row r="81" spans="2:24" ht="29.25" customHeight="1" x14ac:dyDescent="0.3">
      <c r="B81" s="21"/>
      <c r="C81" s="30"/>
      <c r="D81" s="31"/>
      <c r="E81" s="32"/>
      <c r="F81" s="32"/>
      <c r="G81" s="32"/>
      <c r="H81" s="32"/>
      <c r="I81" s="22"/>
      <c r="R81" s="50"/>
      <c r="S81" s="19"/>
      <c r="X81" s="20"/>
    </row>
    <row r="82" spans="2:24" ht="26.45" customHeight="1" x14ac:dyDescent="0.3">
      <c r="B82" s="26" t="s">
        <v>70</v>
      </c>
      <c r="C82" s="25">
        <f t="shared" ref="C82:C107" si="3">SUM(E82:I82)</f>
        <v>1514</v>
      </c>
      <c r="D82" s="25"/>
      <c r="E82" s="33">
        <v>79</v>
      </c>
      <c r="F82" s="33">
        <v>34</v>
      </c>
      <c r="G82" s="33">
        <v>480</v>
      </c>
      <c r="H82" s="33">
        <v>281</v>
      </c>
      <c r="I82" s="33">
        <v>640</v>
      </c>
      <c r="R82" s="50"/>
      <c r="S82" s="19"/>
      <c r="X82" s="20"/>
    </row>
    <row r="83" spans="2:24" ht="26.45" customHeight="1" x14ac:dyDescent="0.3">
      <c r="B83" s="26" t="s">
        <v>71</v>
      </c>
      <c r="C83" s="25">
        <f t="shared" si="3"/>
        <v>4002</v>
      </c>
      <c r="D83" s="25"/>
      <c r="E83" s="33">
        <v>6</v>
      </c>
      <c r="F83" s="33">
        <v>143</v>
      </c>
      <c r="G83" s="33">
        <v>1839</v>
      </c>
      <c r="H83" s="33">
        <v>431</v>
      </c>
      <c r="I83" s="33">
        <v>1583</v>
      </c>
      <c r="R83" s="50"/>
      <c r="S83" s="19"/>
      <c r="X83" s="20"/>
    </row>
    <row r="84" spans="2:24" ht="26.45" customHeight="1" x14ac:dyDescent="0.3">
      <c r="B84" s="26" t="s">
        <v>72</v>
      </c>
      <c r="C84" s="25">
        <f t="shared" si="3"/>
        <v>2936</v>
      </c>
      <c r="D84" s="25"/>
      <c r="E84" s="33">
        <v>96</v>
      </c>
      <c r="F84" s="33">
        <v>63</v>
      </c>
      <c r="G84" s="33">
        <v>734</v>
      </c>
      <c r="H84" s="33">
        <v>303</v>
      </c>
      <c r="I84" s="33">
        <v>1740</v>
      </c>
      <c r="K84" s="23" t="s">
        <v>4</v>
      </c>
      <c r="L84" s="21"/>
      <c r="M84" s="51">
        <v>2023</v>
      </c>
      <c r="N84" s="51">
        <v>2024</v>
      </c>
      <c r="O84" s="52" t="s">
        <v>73</v>
      </c>
      <c r="R84" s="50"/>
      <c r="S84" s="19"/>
      <c r="X84" s="20"/>
    </row>
    <row r="85" spans="2:24" ht="26.45" customHeight="1" x14ac:dyDescent="0.3">
      <c r="B85" s="26" t="s">
        <v>74</v>
      </c>
      <c r="C85" s="25">
        <f t="shared" si="3"/>
        <v>5810</v>
      </c>
      <c r="D85" s="25"/>
      <c r="E85" s="33">
        <v>14</v>
      </c>
      <c r="F85" s="33">
        <v>125</v>
      </c>
      <c r="G85" s="33">
        <v>2347</v>
      </c>
      <c r="H85" s="33">
        <v>861</v>
      </c>
      <c r="I85" s="33">
        <v>2463</v>
      </c>
      <c r="K85" s="65" t="s">
        <v>6</v>
      </c>
      <c r="L85" s="65"/>
      <c r="M85" s="67">
        <v>3532</v>
      </c>
      <c r="N85" s="67">
        <v>5086</v>
      </c>
      <c r="O85" s="68">
        <f>N85/M85-1</f>
        <v>0.43997734994337478</v>
      </c>
      <c r="R85" s="50"/>
      <c r="S85" s="19"/>
      <c r="X85" s="20"/>
    </row>
    <row r="86" spans="2:24" ht="26.45" customHeight="1" x14ac:dyDescent="0.3">
      <c r="B86" s="26" t="s">
        <v>75</v>
      </c>
      <c r="C86" s="25">
        <f t="shared" si="3"/>
        <v>3669</v>
      </c>
      <c r="D86" s="25"/>
      <c r="E86" s="33">
        <v>162</v>
      </c>
      <c r="F86" s="33">
        <v>54</v>
      </c>
      <c r="G86" s="33">
        <v>1344</v>
      </c>
      <c r="H86" s="33">
        <v>558</v>
      </c>
      <c r="I86" s="33">
        <v>1551</v>
      </c>
      <c r="K86" s="65" t="s">
        <v>7</v>
      </c>
      <c r="L86" s="65"/>
      <c r="M86" s="67">
        <v>5828</v>
      </c>
      <c r="N86" s="67">
        <v>7013</v>
      </c>
      <c r="O86" s="68">
        <f>N86/M86-1</f>
        <v>0.20332875772134518</v>
      </c>
      <c r="R86" s="50"/>
      <c r="S86" s="19"/>
      <c r="X86" s="20"/>
    </row>
    <row r="87" spans="2:24" ht="26.45" customHeight="1" x14ac:dyDescent="0.3">
      <c r="B87" s="26" t="s">
        <v>76</v>
      </c>
      <c r="C87" s="25">
        <f t="shared" si="3"/>
        <v>3087</v>
      </c>
      <c r="D87" s="25"/>
      <c r="E87" s="33">
        <v>14</v>
      </c>
      <c r="F87" s="33">
        <v>70</v>
      </c>
      <c r="G87" s="33">
        <v>1336</v>
      </c>
      <c r="H87" s="33">
        <v>402</v>
      </c>
      <c r="I87" s="33">
        <v>1265</v>
      </c>
      <c r="K87" s="65" t="s">
        <v>8</v>
      </c>
      <c r="L87" s="65"/>
      <c r="M87" s="67">
        <v>7662</v>
      </c>
      <c r="N87" s="67">
        <v>8343</v>
      </c>
      <c r="O87" s="68">
        <f>N87/M87-1</f>
        <v>8.8880187940485467E-2</v>
      </c>
      <c r="R87" s="50"/>
      <c r="S87" s="19"/>
      <c r="X87" s="20"/>
    </row>
    <row r="88" spans="2:24" ht="26.45" customHeight="1" x14ac:dyDescent="0.3">
      <c r="B88" s="26" t="s">
        <v>77</v>
      </c>
      <c r="C88" s="25">
        <f t="shared" si="3"/>
        <v>3201</v>
      </c>
      <c r="D88" s="25"/>
      <c r="E88" s="33">
        <v>5</v>
      </c>
      <c r="F88" s="33">
        <v>4</v>
      </c>
      <c r="G88" s="33">
        <v>1059</v>
      </c>
      <c r="H88" s="33">
        <v>399</v>
      </c>
      <c r="I88" s="33">
        <v>1734</v>
      </c>
      <c r="K88" s="65" t="s">
        <v>9</v>
      </c>
      <c r="L88" s="65"/>
      <c r="M88" s="67">
        <v>8034</v>
      </c>
      <c r="N88" s="67">
        <v>9088</v>
      </c>
      <c r="O88" s="68">
        <f>N88/M88-1</f>
        <v>0.13119243216330601</v>
      </c>
      <c r="R88" s="50"/>
      <c r="S88" s="19"/>
      <c r="X88" s="20"/>
    </row>
    <row r="89" spans="2:24" ht="26.45" customHeight="1" x14ac:dyDescent="0.3">
      <c r="B89" s="26" t="s">
        <v>78</v>
      </c>
      <c r="C89" s="25">
        <f t="shared" si="3"/>
        <v>6704</v>
      </c>
      <c r="D89" s="25"/>
      <c r="E89" s="33">
        <v>306</v>
      </c>
      <c r="F89" s="33">
        <v>65</v>
      </c>
      <c r="G89" s="33">
        <v>2418</v>
      </c>
      <c r="H89" s="33">
        <v>1183</v>
      </c>
      <c r="I89" s="33">
        <v>2732</v>
      </c>
      <c r="K89" s="65" t="s">
        <v>10</v>
      </c>
      <c r="L89" s="65"/>
      <c r="M89" s="67">
        <v>10061</v>
      </c>
      <c r="N89" s="67">
        <v>10274</v>
      </c>
      <c r="O89" s="68">
        <f t="shared" ref="O89:O94" si="4">N89/M89-1</f>
        <v>2.1170857767617512E-2</v>
      </c>
      <c r="R89" s="50"/>
      <c r="S89" s="19"/>
      <c r="X89" s="20"/>
    </row>
    <row r="90" spans="2:24" ht="26.45" customHeight="1" x14ac:dyDescent="0.3">
      <c r="B90" s="26" t="s">
        <v>79</v>
      </c>
      <c r="C90" s="25">
        <f t="shared" si="3"/>
        <v>1713</v>
      </c>
      <c r="D90" s="25"/>
      <c r="E90" s="33">
        <v>70</v>
      </c>
      <c r="F90" s="33">
        <v>37</v>
      </c>
      <c r="G90" s="33">
        <v>867</v>
      </c>
      <c r="H90" s="33">
        <v>389</v>
      </c>
      <c r="I90" s="33">
        <v>350</v>
      </c>
      <c r="K90" s="65" t="s">
        <v>11</v>
      </c>
      <c r="L90" s="65"/>
      <c r="M90" s="67">
        <v>10674</v>
      </c>
      <c r="N90" s="67">
        <v>10751</v>
      </c>
      <c r="O90" s="68">
        <f t="shared" si="4"/>
        <v>7.2137905190181595E-3</v>
      </c>
      <c r="R90" s="50"/>
      <c r="S90" s="19"/>
      <c r="X90" s="20"/>
    </row>
    <row r="91" spans="2:24" ht="26.45" customHeight="1" x14ac:dyDescent="0.3">
      <c r="B91" s="26" t="s">
        <v>80</v>
      </c>
      <c r="C91" s="25">
        <f t="shared" si="3"/>
        <v>2514</v>
      </c>
      <c r="D91" s="25"/>
      <c r="E91" s="33">
        <v>260</v>
      </c>
      <c r="F91" s="33">
        <v>162</v>
      </c>
      <c r="G91" s="33">
        <v>1084</v>
      </c>
      <c r="H91" s="33">
        <v>482</v>
      </c>
      <c r="I91" s="33">
        <v>526</v>
      </c>
      <c r="K91" s="65" t="s">
        <v>12</v>
      </c>
      <c r="L91" s="65"/>
      <c r="M91" s="67">
        <v>10425</v>
      </c>
      <c r="N91" s="67">
        <v>10038</v>
      </c>
      <c r="O91" s="68">
        <f t="shared" si="4"/>
        <v>-3.712230215827339E-2</v>
      </c>
      <c r="R91" s="50"/>
      <c r="S91" s="19"/>
      <c r="X91" s="20"/>
    </row>
    <row r="92" spans="2:24" ht="26.45" customHeight="1" x14ac:dyDescent="0.3">
      <c r="B92" s="26" t="s">
        <v>81</v>
      </c>
      <c r="C92" s="25">
        <f t="shared" si="3"/>
        <v>3738</v>
      </c>
      <c r="D92" s="25"/>
      <c r="E92" s="33">
        <v>18</v>
      </c>
      <c r="F92" s="33">
        <v>2</v>
      </c>
      <c r="G92" s="33">
        <v>1616</v>
      </c>
      <c r="H92" s="33">
        <v>512</v>
      </c>
      <c r="I92" s="33">
        <v>1590</v>
      </c>
      <c r="K92" s="65" t="s">
        <v>13</v>
      </c>
      <c r="L92" s="65"/>
      <c r="M92" s="67">
        <v>10460</v>
      </c>
      <c r="N92" s="67">
        <v>9550</v>
      </c>
      <c r="O92" s="68">
        <f t="shared" si="4"/>
        <v>-8.6998087954110903E-2</v>
      </c>
      <c r="R92" s="50"/>
      <c r="S92" s="19"/>
      <c r="X92" s="20"/>
    </row>
    <row r="93" spans="2:24" ht="26.45" customHeight="1" x14ac:dyDescent="0.3">
      <c r="B93" s="26" t="s">
        <v>82</v>
      </c>
      <c r="C93" s="25">
        <f t="shared" si="3"/>
        <v>8266</v>
      </c>
      <c r="D93" s="25"/>
      <c r="E93" s="33">
        <v>201</v>
      </c>
      <c r="F93" s="33">
        <v>114</v>
      </c>
      <c r="G93" s="33">
        <v>1971</v>
      </c>
      <c r="H93" s="33">
        <v>1397</v>
      </c>
      <c r="I93" s="33">
        <v>4583</v>
      </c>
      <c r="K93" s="65" t="s">
        <v>14</v>
      </c>
      <c r="L93" s="65"/>
      <c r="M93" s="67">
        <v>10650</v>
      </c>
      <c r="N93" s="67">
        <v>10927</v>
      </c>
      <c r="O93" s="68">
        <f t="shared" si="4"/>
        <v>2.6009389671361571E-2</v>
      </c>
      <c r="R93" s="50"/>
      <c r="S93" s="19"/>
      <c r="X93" s="20"/>
    </row>
    <row r="94" spans="2:24" ht="26.45" customHeight="1" thickBot="1" x14ac:dyDescent="0.35">
      <c r="B94" s="26" t="s">
        <v>83</v>
      </c>
      <c r="C94" s="25">
        <f t="shared" si="3"/>
        <v>5653</v>
      </c>
      <c r="D94" s="25"/>
      <c r="E94" s="33">
        <v>313</v>
      </c>
      <c r="F94" s="33">
        <v>59</v>
      </c>
      <c r="G94" s="33">
        <v>1641</v>
      </c>
      <c r="H94" s="33">
        <v>469</v>
      </c>
      <c r="I94" s="33">
        <v>3171</v>
      </c>
      <c r="K94" s="65" t="s">
        <v>15</v>
      </c>
      <c r="L94" s="65"/>
      <c r="M94" s="67">
        <v>10396</v>
      </c>
      <c r="N94" s="67">
        <v>11073</v>
      </c>
      <c r="O94" s="68">
        <f t="shared" si="4"/>
        <v>6.51212004617161E-2</v>
      </c>
      <c r="R94" s="50"/>
      <c r="S94" s="19"/>
      <c r="X94" s="20"/>
    </row>
    <row r="95" spans="2:24" ht="26.45" customHeight="1" x14ac:dyDescent="0.3">
      <c r="B95" s="26" t="s">
        <v>84</v>
      </c>
      <c r="C95" s="25">
        <f t="shared" si="3"/>
        <v>1962</v>
      </c>
      <c r="D95" s="25"/>
      <c r="E95" s="33">
        <v>105</v>
      </c>
      <c r="F95" s="33">
        <v>6</v>
      </c>
      <c r="G95" s="33">
        <v>1009</v>
      </c>
      <c r="H95" s="33">
        <v>232</v>
      </c>
      <c r="I95" s="33">
        <v>610</v>
      </c>
      <c r="K95" s="41" t="s">
        <v>5</v>
      </c>
      <c r="L95" s="41"/>
      <c r="M95" s="42">
        <f>SUM(M85:M94)</f>
        <v>87722</v>
      </c>
      <c r="N95" s="42">
        <f>SUM(N85:N94)</f>
        <v>92143</v>
      </c>
      <c r="O95" s="66">
        <f>N95/M95-1</f>
        <v>5.0397847746289415E-2</v>
      </c>
      <c r="R95" s="50"/>
      <c r="S95" s="19"/>
      <c r="X95" s="20"/>
    </row>
    <row r="96" spans="2:24" ht="26.45" customHeight="1" x14ac:dyDescent="0.3">
      <c r="B96" s="26" t="s">
        <v>85</v>
      </c>
      <c r="C96" s="69">
        <f t="shared" si="3"/>
        <v>13645</v>
      </c>
      <c r="D96" s="69"/>
      <c r="E96" s="33">
        <v>994</v>
      </c>
      <c r="F96" s="33">
        <v>95</v>
      </c>
      <c r="G96" s="33">
        <v>5340</v>
      </c>
      <c r="H96" s="33">
        <v>1352</v>
      </c>
      <c r="I96" s="33">
        <v>5864</v>
      </c>
      <c r="R96" s="50"/>
      <c r="S96" s="19"/>
      <c r="X96" s="20"/>
    </row>
    <row r="97" spans="2:24" ht="26.45" customHeight="1" x14ac:dyDescent="0.3">
      <c r="B97" s="26" t="s">
        <v>86</v>
      </c>
      <c r="C97" s="25">
        <f t="shared" si="3"/>
        <v>4146</v>
      </c>
      <c r="D97" s="25"/>
      <c r="E97" s="33">
        <v>179</v>
      </c>
      <c r="F97" s="33">
        <v>13</v>
      </c>
      <c r="G97" s="33">
        <v>1802</v>
      </c>
      <c r="H97" s="33">
        <v>694</v>
      </c>
      <c r="I97" s="33">
        <v>1458</v>
      </c>
      <c r="R97" s="50"/>
      <c r="S97" s="19"/>
      <c r="X97" s="20"/>
    </row>
    <row r="98" spans="2:24" ht="26.45" customHeight="1" x14ac:dyDescent="0.3">
      <c r="B98" s="26" t="s">
        <v>87</v>
      </c>
      <c r="C98" s="25">
        <f t="shared" si="3"/>
        <v>1677</v>
      </c>
      <c r="D98" s="25"/>
      <c r="E98" s="33">
        <v>281</v>
      </c>
      <c r="F98" s="33">
        <v>5</v>
      </c>
      <c r="G98" s="33">
        <v>749</v>
      </c>
      <c r="H98" s="33">
        <v>130</v>
      </c>
      <c r="I98" s="33">
        <v>512</v>
      </c>
      <c r="R98" s="50"/>
      <c r="S98" s="19"/>
      <c r="X98" s="20"/>
    </row>
    <row r="99" spans="2:24" ht="26.45" customHeight="1" x14ac:dyDescent="0.3">
      <c r="B99" s="26" t="s">
        <v>88</v>
      </c>
      <c r="C99" s="25">
        <f t="shared" si="3"/>
        <v>665</v>
      </c>
      <c r="D99" s="25"/>
      <c r="E99" s="33">
        <v>1</v>
      </c>
      <c r="F99" s="33">
        <v>36</v>
      </c>
      <c r="G99" s="33">
        <v>262</v>
      </c>
      <c r="H99" s="33">
        <v>54</v>
      </c>
      <c r="I99" s="33">
        <v>312</v>
      </c>
      <c r="R99" s="50"/>
      <c r="S99" s="19"/>
      <c r="X99" s="20"/>
    </row>
    <row r="100" spans="2:24" ht="26.45" customHeight="1" x14ac:dyDescent="0.3">
      <c r="B100" s="26" t="s">
        <v>89</v>
      </c>
      <c r="C100" s="25">
        <f t="shared" si="3"/>
        <v>792</v>
      </c>
      <c r="D100" s="25"/>
      <c r="E100" s="33">
        <v>0</v>
      </c>
      <c r="F100" s="33">
        <v>1</v>
      </c>
      <c r="G100" s="33">
        <v>340</v>
      </c>
      <c r="H100" s="33">
        <v>167</v>
      </c>
      <c r="I100" s="33">
        <v>284</v>
      </c>
      <c r="R100" s="50"/>
      <c r="S100" s="19"/>
      <c r="X100" s="20"/>
    </row>
    <row r="101" spans="2:24" ht="26.45" customHeight="1" x14ac:dyDescent="0.3">
      <c r="B101" s="26" t="s">
        <v>90</v>
      </c>
      <c r="C101" s="25">
        <f t="shared" si="3"/>
        <v>1900</v>
      </c>
      <c r="D101" s="25"/>
      <c r="E101" s="33">
        <v>60</v>
      </c>
      <c r="F101" s="33">
        <v>3</v>
      </c>
      <c r="G101" s="33">
        <v>591</v>
      </c>
      <c r="H101" s="33">
        <v>157</v>
      </c>
      <c r="I101" s="33">
        <v>1089</v>
      </c>
      <c r="R101" s="50"/>
      <c r="S101" s="19"/>
      <c r="X101" s="20"/>
    </row>
    <row r="102" spans="2:24" ht="26.45" customHeight="1" x14ac:dyDescent="0.3">
      <c r="B102" s="26" t="s">
        <v>91</v>
      </c>
      <c r="C102" s="25">
        <f t="shared" si="3"/>
        <v>3187</v>
      </c>
      <c r="D102" s="25"/>
      <c r="E102" s="33">
        <v>4</v>
      </c>
      <c r="F102" s="33">
        <v>66</v>
      </c>
      <c r="G102" s="33">
        <v>1430</v>
      </c>
      <c r="H102" s="33">
        <v>412</v>
      </c>
      <c r="I102" s="33">
        <v>1275</v>
      </c>
      <c r="R102" s="50"/>
      <c r="S102" s="19"/>
      <c r="X102" s="20"/>
    </row>
    <row r="103" spans="2:24" ht="26.45" customHeight="1" x14ac:dyDescent="0.3">
      <c r="B103" s="26" t="s">
        <v>92</v>
      </c>
      <c r="C103" s="25">
        <f t="shared" si="3"/>
        <v>3235</v>
      </c>
      <c r="D103" s="25"/>
      <c r="E103" s="33">
        <v>4</v>
      </c>
      <c r="F103" s="33">
        <v>25</v>
      </c>
      <c r="G103" s="33">
        <v>1211</v>
      </c>
      <c r="H103" s="33">
        <v>453</v>
      </c>
      <c r="I103" s="33">
        <v>1542</v>
      </c>
      <c r="R103" s="50"/>
      <c r="S103" s="19"/>
      <c r="X103" s="20"/>
    </row>
    <row r="104" spans="2:24" ht="26.45" customHeight="1" x14ac:dyDescent="0.3">
      <c r="B104" s="26" t="s">
        <v>93</v>
      </c>
      <c r="C104" s="25">
        <f t="shared" si="3"/>
        <v>3996</v>
      </c>
      <c r="D104" s="25"/>
      <c r="E104" s="33">
        <v>241</v>
      </c>
      <c r="F104" s="33">
        <v>30</v>
      </c>
      <c r="G104" s="33">
        <v>1382</v>
      </c>
      <c r="H104" s="33">
        <v>554</v>
      </c>
      <c r="I104" s="33">
        <v>1789</v>
      </c>
      <c r="R104" s="50"/>
      <c r="S104" s="19"/>
      <c r="X104" s="20"/>
    </row>
    <row r="105" spans="2:24" ht="26.45" customHeight="1" x14ac:dyDescent="0.3">
      <c r="B105" s="26" t="s">
        <v>94</v>
      </c>
      <c r="C105" s="25">
        <f t="shared" si="3"/>
        <v>1986</v>
      </c>
      <c r="D105" s="25"/>
      <c r="E105" s="33">
        <v>3</v>
      </c>
      <c r="F105" s="33">
        <v>0</v>
      </c>
      <c r="G105" s="33">
        <v>697</v>
      </c>
      <c r="H105" s="33">
        <v>287</v>
      </c>
      <c r="I105" s="33">
        <v>999</v>
      </c>
      <c r="R105" s="50"/>
      <c r="S105" s="19"/>
      <c r="X105" s="20"/>
    </row>
    <row r="106" spans="2:24" ht="26.45" customHeight="1" x14ac:dyDescent="0.3">
      <c r="B106" s="26" t="s">
        <v>95</v>
      </c>
      <c r="C106" s="25">
        <f t="shared" si="3"/>
        <v>1239</v>
      </c>
      <c r="D106" s="25"/>
      <c r="E106" s="33">
        <v>43</v>
      </c>
      <c r="F106" s="33">
        <v>30</v>
      </c>
      <c r="G106" s="33">
        <v>562</v>
      </c>
      <c r="H106" s="33">
        <v>136</v>
      </c>
      <c r="I106" s="33">
        <v>468</v>
      </c>
      <c r="R106" s="50"/>
      <c r="S106" s="19"/>
      <c r="X106" s="20"/>
    </row>
    <row r="107" spans="2:24" ht="26.45" customHeight="1" thickBot="1" x14ac:dyDescent="0.35">
      <c r="B107" s="26" t="s">
        <v>96</v>
      </c>
      <c r="C107" s="25">
        <f t="shared" si="3"/>
        <v>906</v>
      </c>
      <c r="D107" s="25"/>
      <c r="E107" s="33">
        <v>2</v>
      </c>
      <c r="F107" s="33">
        <v>0</v>
      </c>
      <c r="G107" s="33">
        <v>302</v>
      </c>
      <c r="H107" s="33">
        <v>77</v>
      </c>
      <c r="I107" s="33">
        <v>525</v>
      </c>
      <c r="R107" s="50"/>
      <c r="S107" s="19"/>
      <c r="X107" s="20"/>
    </row>
    <row r="108" spans="2:24" ht="29.25" customHeight="1" x14ac:dyDescent="0.3">
      <c r="B108" s="41" t="s">
        <v>5</v>
      </c>
      <c r="C108" s="29">
        <f>SUM(C82:D107)</f>
        <v>92143</v>
      </c>
      <c r="D108" s="29"/>
      <c r="E108" s="42">
        <f>SUM(E82:E107)</f>
        <v>3461</v>
      </c>
      <c r="F108" s="42">
        <f t="shared" ref="F108:I108" si="5">SUM(F82:F107)</f>
        <v>1242</v>
      </c>
      <c r="G108" s="42">
        <f t="shared" si="5"/>
        <v>34413</v>
      </c>
      <c r="H108" s="42">
        <f t="shared" si="5"/>
        <v>12372</v>
      </c>
      <c r="I108" s="42">
        <f t="shared" si="5"/>
        <v>40655</v>
      </c>
      <c r="J108" s="19"/>
      <c r="K108" s="19"/>
      <c r="L108" s="19"/>
      <c r="M108" s="19"/>
      <c r="N108" s="19"/>
      <c r="O108" s="19"/>
      <c r="P108" s="19"/>
      <c r="Q108" s="19"/>
      <c r="R108" s="50"/>
      <c r="S108" s="19"/>
      <c r="X108" s="20"/>
    </row>
    <row r="109" spans="2:24" ht="29.25" customHeight="1" x14ac:dyDescent="0.3">
      <c r="B109" s="70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50"/>
      <c r="S109" s="19"/>
      <c r="X109" s="20"/>
    </row>
    <row r="110" spans="2:24" ht="18.75" customHeight="1" x14ac:dyDescent="0.3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19"/>
      <c r="T110" s="19"/>
      <c r="X110" s="20"/>
    </row>
    <row r="111" spans="2:24" ht="30" customHeight="1" x14ac:dyDescent="0.3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71" t="s">
        <v>97</v>
      </c>
      <c r="N111" s="71" t="s">
        <v>97</v>
      </c>
      <c r="O111" s="19"/>
      <c r="P111" s="19"/>
      <c r="Q111" s="19"/>
      <c r="R111" s="19"/>
      <c r="S111" s="19"/>
      <c r="T111" s="19"/>
      <c r="X111" s="20"/>
    </row>
    <row r="112" spans="2:24" ht="64.5" customHeight="1" x14ac:dyDescent="0.3">
      <c r="B112" s="72" t="s">
        <v>98</v>
      </c>
      <c r="C112" s="73"/>
      <c r="D112" s="74" t="s">
        <v>99</v>
      </c>
      <c r="E112" s="74">
        <v>2020</v>
      </c>
      <c r="F112" s="75">
        <v>2021</v>
      </c>
      <c r="G112" s="74">
        <v>2022</v>
      </c>
      <c r="H112" s="74">
        <v>2023</v>
      </c>
      <c r="I112" s="74" t="s">
        <v>100</v>
      </c>
      <c r="K112" s="19"/>
      <c r="M112" s="76" t="s">
        <v>88</v>
      </c>
      <c r="N112" s="77">
        <v>3559</v>
      </c>
      <c r="O112" s="19"/>
      <c r="P112" s="19"/>
      <c r="Q112" s="19"/>
      <c r="R112" s="19"/>
      <c r="S112" s="19"/>
      <c r="T112" s="19"/>
      <c r="X112" s="20"/>
    </row>
    <row r="113" spans="2:24" ht="18" customHeight="1" x14ac:dyDescent="0.3">
      <c r="B113" s="78" t="s">
        <v>70</v>
      </c>
      <c r="C113" s="78"/>
      <c r="D113" s="79">
        <f>SUM(E113:I113)</f>
        <v>9473</v>
      </c>
      <c r="E113" s="80">
        <v>1692</v>
      </c>
      <c r="F113" s="80">
        <v>1899</v>
      </c>
      <c r="G113" s="81">
        <v>2440</v>
      </c>
      <c r="H113" s="81">
        <v>1928</v>
      </c>
      <c r="I113" s="80">
        <v>1514</v>
      </c>
      <c r="K113" s="19"/>
      <c r="M113" s="76" t="s">
        <v>89</v>
      </c>
      <c r="N113" s="77">
        <v>5213</v>
      </c>
      <c r="O113" s="19"/>
      <c r="P113" s="19"/>
      <c r="Q113" s="19"/>
      <c r="R113" s="19"/>
      <c r="S113" s="19"/>
      <c r="T113" s="19"/>
      <c r="X113" s="20"/>
    </row>
    <row r="114" spans="2:24" ht="18" customHeight="1" x14ac:dyDescent="0.3">
      <c r="B114" s="78" t="s">
        <v>71</v>
      </c>
      <c r="C114" s="78"/>
      <c r="D114" s="79">
        <f t="shared" ref="D114:D138" si="6">SUM(E114:I114)</f>
        <v>20090</v>
      </c>
      <c r="E114" s="80">
        <v>2917</v>
      </c>
      <c r="F114" s="80">
        <v>3440</v>
      </c>
      <c r="G114" s="80">
        <v>5012</v>
      </c>
      <c r="H114" s="80">
        <v>4719</v>
      </c>
      <c r="I114" s="80">
        <v>4002</v>
      </c>
      <c r="K114" s="19"/>
      <c r="M114" s="76" t="s">
        <v>96</v>
      </c>
      <c r="N114" s="77">
        <v>5225</v>
      </c>
      <c r="O114" s="19"/>
      <c r="P114" s="19"/>
      <c r="Q114" s="19"/>
      <c r="R114" s="19"/>
      <c r="S114" s="19"/>
      <c r="T114" s="19"/>
      <c r="X114" s="20"/>
    </row>
    <row r="115" spans="2:24" ht="18" customHeight="1" x14ac:dyDescent="0.3">
      <c r="B115" s="78" t="s">
        <v>72</v>
      </c>
      <c r="C115" s="78"/>
      <c r="D115" s="79">
        <f t="shared" si="6"/>
        <v>15060</v>
      </c>
      <c r="E115" s="80">
        <v>1701</v>
      </c>
      <c r="F115" s="80">
        <v>3118</v>
      </c>
      <c r="G115" s="80">
        <v>3882</v>
      </c>
      <c r="H115" s="80">
        <v>3423</v>
      </c>
      <c r="I115" s="80">
        <v>2936</v>
      </c>
      <c r="K115" s="19"/>
      <c r="M115" s="76" t="s">
        <v>95</v>
      </c>
      <c r="N115" s="77">
        <v>5961</v>
      </c>
      <c r="O115" s="19"/>
      <c r="P115" s="19"/>
      <c r="Q115" s="19"/>
      <c r="R115" s="19"/>
      <c r="S115" s="19"/>
      <c r="T115" s="19"/>
      <c r="X115" s="20"/>
    </row>
    <row r="116" spans="2:24" ht="18" customHeight="1" x14ac:dyDescent="0.3">
      <c r="B116" s="78" t="s">
        <v>74</v>
      </c>
      <c r="C116" s="78"/>
      <c r="D116" s="79">
        <f t="shared" si="6"/>
        <v>33687</v>
      </c>
      <c r="E116" s="80">
        <v>5412</v>
      </c>
      <c r="F116" s="80">
        <v>7842</v>
      </c>
      <c r="G116" s="80">
        <v>7818</v>
      </c>
      <c r="H116" s="80">
        <v>6805</v>
      </c>
      <c r="I116" s="80">
        <v>5810</v>
      </c>
      <c r="K116" s="19"/>
      <c r="M116" s="76" t="s">
        <v>70</v>
      </c>
      <c r="N116" s="77">
        <v>9473</v>
      </c>
      <c r="O116" s="19"/>
      <c r="P116" s="19"/>
      <c r="Q116" s="19"/>
      <c r="R116" s="19"/>
      <c r="S116" s="19"/>
      <c r="T116" s="19"/>
      <c r="X116" s="20"/>
    </row>
    <row r="117" spans="2:24" ht="18" customHeight="1" x14ac:dyDescent="0.3">
      <c r="B117" s="78" t="s">
        <v>75</v>
      </c>
      <c r="C117" s="78"/>
      <c r="D117" s="79">
        <f t="shared" si="6"/>
        <v>18145</v>
      </c>
      <c r="E117" s="80">
        <v>2801</v>
      </c>
      <c r="F117" s="80">
        <v>3641</v>
      </c>
      <c r="G117" s="80">
        <v>4156</v>
      </c>
      <c r="H117" s="80">
        <v>3878</v>
      </c>
      <c r="I117" s="80">
        <v>3669</v>
      </c>
      <c r="K117" s="19"/>
      <c r="M117" s="76" t="s">
        <v>79</v>
      </c>
      <c r="N117" s="77">
        <v>9722</v>
      </c>
      <c r="O117" s="19"/>
      <c r="P117" s="19"/>
      <c r="Q117" s="19"/>
      <c r="R117" s="19"/>
      <c r="S117" s="19"/>
      <c r="T117" s="19"/>
      <c r="X117" s="20"/>
    </row>
    <row r="118" spans="2:24" ht="18" customHeight="1" x14ac:dyDescent="0.3">
      <c r="B118" s="78" t="s">
        <v>76</v>
      </c>
      <c r="C118" s="78"/>
      <c r="D118" s="79">
        <f t="shared" si="6"/>
        <v>15636</v>
      </c>
      <c r="E118" s="80">
        <v>1723</v>
      </c>
      <c r="F118" s="80">
        <v>3028</v>
      </c>
      <c r="G118" s="80">
        <v>4319</v>
      </c>
      <c r="H118" s="80">
        <v>3479</v>
      </c>
      <c r="I118" s="80">
        <v>3087</v>
      </c>
      <c r="K118" s="19"/>
      <c r="M118" s="76" t="s">
        <v>87</v>
      </c>
      <c r="N118" s="77">
        <v>9727</v>
      </c>
      <c r="O118" s="19"/>
      <c r="P118" s="19"/>
      <c r="Q118" s="19"/>
      <c r="R118" s="19"/>
      <c r="S118" s="19"/>
      <c r="T118" s="19"/>
      <c r="X118" s="20"/>
    </row>
    <row r="119" spans="2:24" ht="18" customHeight="1" x14ac:dyDescent="0.3">
      <c r="B119" s="78" t="s">
        <v>77</v>
      </c>
      <c r="C119" s="78"/>
      <c r="D119" s="79">
        <f t="shared" si="6"/>
        <v>16048</v>
      </c>
      <c r="E119" s="80">
        <v>1918</v>
      </c>
      <c r="F119" s="80">
        <v>3333</v>
      </c>
      <c r="G119" s="80">
        <v>3971</v>
      </c>
      <c r="H119" s="80">
        <v>3625</v>
      </c>
      <c r="I119" s="80">
        <v>3201</v>
      </c>
      <c r="K119" s="19"/>
      <c r="M119" s="76" t="s">
        <v>90</v>
      </c>
      <c r="N119" s="77">
        <v>9763</v>
      </c>
      <c r="O119" s="19"/>
      <c r="P119" s="19"/>
      <c r="Q119" s="19"/>
      <c r="R119" s="19"/>
      <c r="S119" s="19"/>
      <c r="T119" s="19"/>
      <c r="X119" s="20"/>
    </row>
    <row r="120" spans="2:24" ht="18" customHeight="1" x14ac:dyDescent="0.3">
      <c r="B120" s="78" t="s">
        <v>78</v>
      </c>
      <c r="C120" s="78"/>
      <c r="D120" s="79">
        <f t="shared" si="6"/>
        <v>32418</v>
      </c>
      <c r="E120" s="80">
        <v>3868</v>
      </c>
      <c r="F120" s="80">
        <v>6278</v>
      </c>
      <c r="G120" s="80">
        <v>7639</v>
      </c>
      <c r="H120" s="80">
        <v>7929</v>
      </c>
      <c r="I120" s="80">
        <v>6704</v>
      </c>
      <c r="K120" s="19"/>
      <c r="M120" s="76" t="s">
        <v>94</v>
      </c>
      <c r="N120" s="77">
        <v>10619</v>
      </c>
      <c r="O120" s="19"/>
      <c r="P120" s="19"/>
      <c r="Q120" s="19"/>
      <c r="R120" s="19"/>
      <c r="S120" s="19"/>
      <c r="T120" s="19"/>
      <c r="X120" s="20"/>
    </row>
    <row r="121" spans="2:24" ht="18" customHeight="1" x14ac:dyDescent="0.3">
      <c r="B121" s="78" t="s">
        <v>79</v>
      </c>
      <c r="C121" s="78"/>
      <c r="D121" s="79">
        <f t="shared" si="6"/>
        <v>9722</v>
      </c>
      <c r="E121" s="80">
        <v>1906</v>
      </c>
      <c r="F121" s="80">
        <v>1962</v>
      </c>
      <c r="G121" s="80">
        <v>2075</v>
      </c>
      <c r="H121" s="80">
        <v>2066</v>
      </c>
      <c r="I121" s="80">
        <v>1713</v>
      </c>
      <c r="K121" s="19"/>
      <c r="M121" s="76" t="s">
        <v>84</v>
      </c>
      <c r="N121" s="77">
        <v>11839</v>
      </c>
      <c r="O121" s="19"/>
      <c r="P121" s="19"/>
      <c r="Q121" s="19"/>
      <c r="R121" s="19"/>
      <c r="S121" s="19"/>
      <c r="T121" s="19"/>
      <c r="X121" s="20"/>
    </row>
    <row r="122" spans="2:24" ht="18" customHeight="1" x14ac:dyDescent="0.3">
      <c r="B122" s="78" t="s">
        <v>80</v>
      </c>
      <c r="C122" s="78"/>
      <c r="D122" s="79">
        <f t="shared" si="6"/>
        <v>13009</v>
      </c>
      <c r="E122" s="80">
        <v>1881</v>
      </c>
      <c r="F122" s="80">
        <v>2719</v>
      </c>
      <c r="G122" s="80">
        <v>3095</v>
      </c>
      <c r="H122" s="80">
        <v>2800</v>
      </c>
      <c r="I122" s="80">
        <v>2514</v>
      </c>
      <c r="K122" s="19"/>
      <c r="M122" s="76" t="s">
        <v>80</v>
      </c>
      <c r="N122" s="77">
        <v>13009</v>
      </c>
      <c r="O122" s="19"/>
      <c r="P122" s="19"/>
      <c r="Q122" s="19"/>
      <c r="R122" s="19"/>
      <c r="S122" s="19"/>
      <c r="T122" s="19"/>
      <c r="X122" s="20"/>
    </row>
    <row r="123" spans="2:24" ht="18" customHeight="1" x14ac:dyDescent="0.3">
      <c r="B123" s="78" t="s">
        <v>81</v>
      </c>
      <c r="C123" s="78"/>
      <c r="D123" s="79">
        <f t="shared" si="6"/>
        <v>23550</v>
      </c>
      <c r="E123" s="80">
        <v>4481</v>
      </c>
      <c r="F123" s="80">
        <v>5945</v>
      </c>
      <c r="G123" s="80">
        <v>4952</v>
      </c>
      <c r="H123" s="80">
        <v>4434</v>
      </c>
      <c r="I123" s="80">
        <v>3738</v>
      </c>
      <c r="K123" s="19"/>
      <c r="M123" s="76" t="s">
        <v>72</v>
      </c>
      <c r="N123" s="77">
        <v>15060</v>
      </c>
      <c r="O123" s="19"/>
      <c r="P123" s="19"/>
      <c r="Q123" s="19"/>
      <c r="R123" s="19"/>
      <c r="S123" s="19"/>
      <c r="T123" s="19"/>
      <c r="X123" s="20"/>
    </row>
    <row r="124" spans="2:24" ht="18" customHeight="1" x14ac:dyDescent="0.3">
      <c r="B124" s="78" t="s">
        <v>82</v>
      </c>
      <c r="C124" s="78"/>
      <c r="D124" s="79">
        <f t="shared" si="6"/>
        <v>39420</v>
      </c>
      <c r="E124" s="80">
        <v>4701</v>
      </c>
      <c r="F124" s="80">
        <v>7564</v>
      </c>
      <c r="G124" s="80">
        <v>9079</v>
      </c>
      <c r="H124" s="80">
        <v>9810</v>
      </c>
      <c r="I124" s="80">
        <v>8266</v>
      </c>
      <c r="K124" s="19"/>
      <c r="M124" s="76" t="s">
        <v>76</v>
      </c>
      <c r="N124" s="77">
        <v>15636</v>
      </c>
      <c r="O124" s="19"/>
      <c r="P124" s="19"/>
      <c r="Q124" s="19"/>
      <c r="R124" s="19"/>
      <c r="S124" s="19"/>
      <c r="T124" s="19"/>
      <c r="X124" s="20"/>
    </row>
    <row r="125" spans="2:24" ht="18" customHeight="1" x14ac:dyDescent="0.3">
      <c r="B125" s="78" t="s">
        <v>83</v>
      </c>
      <c r="C125" s="78"/>
      <c r="D125" s="79">
        <f t="shared" si="6"/>
        <v>29205</v>
      </c>
      <c r="E125" s="80">
        <v>5139</v>
      </c>
      <c r="F125" s="80">
        <v>5201</v>
      </c>
      <c r="G125" s="80">
        <v>6475</v>
      </c>
      <c r="H125" s="80">
        <v>6737</v>
      </c>
      <c r="I125" s="80">
        <v>5653</v>
      </c>
      <c r="K125" s="19"/>
      <c r="M125" s="76" t="s">
        <v>77</v>
      </c>
      <c r="N125" s="77">
        <v>16048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20"/>
    </row>
    <row r="126" spans="2:24" ht="18" customHeight="1" x14ac:dyDescent="0.3">
      <c r="B126" s="78" t="s">
        <v>84</v>
      </c>
      <c r="C126" s="78"/>
      <c r="D126" s="79">
        <f t="shared" si="6"/>
        <v>11839</v>
      </c>
      <c r="E126" s="80">
        <v>2301</v>
      </c>
      <c r="F126" s="80">
        <v>2648</v>
      </c>
      <c r="G126" s="80">
        <v>2493</v>
      </c>
      <c r="H126" s="80">
        <v>2435</v>
      </c>
      <c r="I126" s="80">
        <v>1962</v>
      </c>
      <c r="K126" s="19"/>
      <c r="M126" s="76" t="s">
        <v>92</v>
      </c>
      <c r="N126" s="77">
        <v>16240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20"/>
    </row>
    <row r="127" spans="2:24" ht="18" customHeight="1" x14ac:dyDescent="0.3">
      <c r="B127" s="78" t="s">
        <v>85</v>
      </c>
      <c r="C127" s="78"/>
      <c r="D127" s="79">
        <f t="shared" si="6"/>
        <v>76136</v>
      </c>
      <c r="E127" s="80">
        <v>13944</v>
      </c>
      <c r="F127" s="80">
        <v>15678</v>
      </c>
      <c r="G127" s="80">
        <v>16894</v>
      </c>
      <c r="H127" s="80">
        <v>15975</v>
      </c>
      <c r="I127" s="80">
        <v>13645</v>
      </c>
      <c r="K127" s="19"/>
      <c r="M127" s="76" t="s">
        <v>91</v>
      </c>
      <c r="N127" s="77">
        <v>16590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20"/>
    </row>
    <row r="128" spans="2:24" ht="18" customHeight="1" x14ac:dyDescent="0.3">
      <c r="B128" s="78" t="s">
        <v>86</v>
      </c>
      <c r="C128" s="78"/>
      <c r="D128" s="79">
        <f t="shared" si="6"/>
        <v>25463</v>
      </c>
      <c r="E128" s="80">
        <v>4726</v>
      </c>
      <c r="F128" s="80">
        <v>5514</v>
      </c>
      <c r="G128" s="80">
        <v>6320</v>
      </c>
      <c r="H128" s="80">
        <v>4757</v>
      </c>
      <c r="I128" s="80">
        <v>4146</v>
      </c>
      <c r="K128" s="19"/>
      <c r="M128" s="76" t="s">
        <v>75</v>
      </c>
      <c r="N128" s="77">
        <v>18145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20"/>
    </row>
    <row r="129" spans="2:24" ht="18" customHeight="1" x14ac:dyDescent="0.3">
      <c r="B129" s="78" t="s">
        <v>87</v>
      </c>
      <c r="C129" s="78"/>
      <c r="D129" s="79">
        <f t="shared" si="6"/>
        <v>9727</v>
      </c>
      <c r="E129" s="80">
        <v>1462</v>
      </c>
      <c r="F129" s="80">
        <v>1787</v>
      </c>
      <c r="G129" s="80">
        <v>2547</v>
      </c>
      <c r="H129" s="80">
        <v>2254</v>
      </c>
      <c r="I129" s="80">
        <v>1677</v>
      </c>
      <c r="K129" s="19"/>
      <c r="M129" s="76" t="s">
        <v>71</v>
      </c>
      <c r="N129" s="77">
        <v>20090</v>
      </c>
      <c r="O129" s="19"/>
      <c r="P129" s="19"/>
      <c r="Q129" s="19"/>
      <c r="R129" s="19"/>
      <c r="S129" s="19"/>
      <c r="T129" s="19"/>
      <c r="U129" s="19"/>
      <c r="V129" s="19"/>
      <c r="W129" s="19"/>
      <c r="X129" s="20"/>
    </row>
    <row r="130" spans="2:24" ht="18" customHeight="1" x14ac:dyDescent="0.3">
      <c r="B130" s="78" t="s">
        <v>88</v>
      </c>
      <c r="C130" s="78"/>
      <c r="D130" s="79">
        <f t="shared" si="6"/>
        <v>3559</v>
      </c>
      <c r="E130" s="80">
        <v>581</v>
      </c>
      <c r="F130" s="80">
        <v>776</v>
      </c>
      <c r="G130" s="80">
        <v>801</v>
      </c>
      <c r="H130" s="80">
        <v>736</v>
      </c>
      <c r="I130" s="80">
        <v>665</v>
      </c>
      <c r="K130" s="19"/>
      <c r="M130" s="76" t="s">
        <v>93</v>
      </c>
      <c r="N130" s="77">
        <v>21197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20"/>
    </row>
    <row r="131" spans="2:24" ht="18" customHeight="1" x14ac:dyDescent="0.3">
      <c r="B131" s="78" t="s">
        <v>89</v>
      </c>
      <c r="C131" s="78"/>
      <c r="D131" s="79">
        <f t="shared" si="6"/>
        <v>5213</v>
      </c>
      <c r="E131" s="80">
        <v>665</v>
      </c>
      <c r="F131" s="80">
        <v>1284</v>
      </c>
      <c r="G131" s="80">
        <v>1543</v>
      </c>
      <c r="H131" s="80">
        <v>929</v>
      </c>
      <c r="I131" s="80">
        <v>792</v>
      </c>
      <c r="K131" s="19"/>
      <c r="M131" s="76" t="s">
        <v>81</v>
      </c>
      <c r="N131" s="77">
        <v>23550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20"/>
    </row>
    <row r="132" spans="2:24" ht="18" customHeight="1" x14ac:dyDescent="0.3">
      <c r="B132" s="78" t="s">
        <v>90</v>
      </c>
      <c r="C132" s="78"/>
      <c r="D132" s="79">
        <f t="shared" si="6"/>
        <v>9763</v>
      </c>
      <c r="E132" s="80">
        <v>1481</v>
      </c>
      <c r="F132" s="80">
        <v>2070</v>
      </c>
      <c r="G132" s="80">
        <v>2318</v>
      </c>
      <c r="H132" s="80">
        <v>1994</v>
      </c>
      <c r="I132" s="80">
        <v>1900</v>
      </c>
      <c r="K132" s="19"/>
      <c r="M132" s="78" t="s">
        <v>86</v>
      </c>
      <c r="N132" s="77">
        <v>25463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20"/>
    </row>
    <row r="133" spans="2:24" ht="18" customHeight="1" x14ac:dyDescent="0.3">
      <c r="B133" s="78" t="s">
        <v>91</v>
      </c>
      <c r="C133" s="78"/>
      <c r="D133" s="79">
        <f t="shared" si="6"/>
        <v>16590</v>
      </c>
      <c r="E133" s="80">
        <v>2808</v>
      </c>
      <c r="F133" s="80">
        <v>3623</v>
      </c>
      <c r="G133" s="80">
        <v>3650</v>
      </c>
      <c r="H133" s="80">
        <v>3322</v>
      </c>
      <c r="I133" s="80">
        <v>3187</v>
      </c>
      <c r="K133" s="19"/>
      <c r="M133" s="76" t="s">
        <v>83</v>
      </c>
      <c r="N133" s="77">
        <v>29205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20"/>
    </row>
    <row r="134" spans="2:24" ht="18" customHeight="1" x14ac:dyDescent="0.3">
      <c r="B134" s="78" t="s">
        <v>92</v>
      </c>
      <c r="C134" s="78"/>
      <c r="D134" s="79">
        <f t="shared" si="6"/>
        <v>16240</v>
      </c>
      <c r="E134" s="80">
        <v>2243</v>
      </c>
      <c r="F134" s="80">
        <v>3572</v>
      </c>
      <c r="G134" s="80">
        <v>3932</v>
      </c>
      <c r="H134" s="80">
        <v>3258</v>
      </c>
      <c r="I134" s="80">
        <v>3235</v>
      </c>
      <c r="K134" s="19"/>
      <c r="M134" s="76" t="s">
        <v>78</v>
      </c>
      <c r="N134" s="77">
        <v>32418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20"/>
    </row>
    <row r="135" spans="2:24" ht="18" customHeight="1" x14ac:dyDescent="0.3">
      <c r="B135" s="78" t="s">
        <v>93</v>
      </c>
      <c r="C135" s="78"/>
      <c r="D135" s="79">
        <f t="shared" si="6"/>
        <v>21197</v>
      </c>
      <c r="E135" s="80">
        <v>3081</v>
      </c>
      <c r="F135" s="80">
        <v>4092</v>
      </c>
      <c r="G135" s="80">
        <v>5492</v>
      </c>
      <c r="H135" s="80">
        <v>4536</v>
      </c>
      <c r="I135" s="80">
        <v>3996</v>
      </c>
      <c r="K135" s="19"/>
      <c r="M135" s="76" t="s">
        <v>74</v>
      </c>
      <c r="N135" s="77">
        <v>33687</v>
      </c>
      <c r="O135" s="19"/>
      <c r="P135" s="19"/>
      <c r="Q135" s="19"/>
      <c r="R135" s="19"/>
      <c r="S135" s="19"/>
      <c r="T135" s="19"/>
      <c r="U135" s="19"/>
      <c r="V135" s="19"/>
      <c r="W135" s="19"/>
      <c r="X135" s="20"/>
    </row>
    <row r="136" spans="2:24" ht="18" customHeight="1" x14ac:dyDescent="0.3">
      <c r="B136" s="78" t="s">
        <v>94</v>
      </c>
      <c r="C136" s="78"/>
      <c r="D136" s="79">
        <f t="shared" si="6"/>
        <v>10619</v>
      </c>
      <c r="E136" s="80">
        <v>1651</v>
      </c>
      <c r="F136" s="80">
        <v>2279</v>
      </c>
      <c r="G136" s="80">
        <v>2481</v>
      </c>
      <c r="H136" s="80">
        <v>2222</v>
      </c>
      <c r="I136" s="80">
        <v>1986</v>
      </c>
      <c r="K136" s="19"/>
      <c r="M136" s="76" t="s">
        <v>82</v>
      </c>
      <c r="N136" s="77">
        <v>39420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20"/>
    </row>
    <row r="137" spans="2:24" ht="18" customHeight="1" thickBot="1" x14ac:dyDescent="0.35">
      <c r="B137" s="78" t="s">
        <v>95</v>
      </c>
      <c r="C137" s="78"/>
      <c r="D137" s="79">
        <f t="shared" si="6"/>
        <v>5961</v>
      </c>
      <c r="E137" s="80">
        <v>747</v>
      </c>
      <c r="F137" s="80">
        <v>1215</v>
      </c>
      <c r="G137" s="80">
        <v>1456</v>
      </c>
      <c r="H137" s="80">
        <v>1304</v>
      </c>
      <c r="I137" s="80">
        <v>1239</v>
      </c>
      <c r="K137" s="19"/>
      <c r="M137" s="82" t="s">
        <v>85</v>
      </c>
      <c r="N137" s="77">
        <v>76136</v>
      </c>
      <c r="O137" s="19"/>
      <c r="P137" s="19"/>
      <c r="Q137" s="19"/>
      <c r="R137" s="19"/>
      <c r="S137" s="19"/>
      <c r="T137" s="19"/>
      <c r="U137" s="19"/>
      <c r="V137" s="19"/>
      <c r="W137" s="19"/>
      <c r="X137" s="20"/>
    </row>
    <row r="138" spans="2:24" ht="18" customHeight="1" thickBot="1" x14ac:dyDescent="0.35">
      <c r="B138" s="82" t="s">
        <v>96</v>
      </c>
      <c r="C138" s="82"/>
      <c r="D138" s="79">
        <f t="shared" si="6"/>
        <v>5225</v>
      </c>
      <c r="E138" s="83">
        <v>305</v>
      </c>
      <c r="F138" s="83">
        <v>998</v>
      </c>
      <c r="G138" s="83">
        <v>1620</v>
      </c>
      <c r="H138" s="83">
        <v>1396</v>
      </c>
      <c r="I138" s="80">
        <v>906</v>
      </c>
      <c r="K138" s="19"/>
      <c r="L138" s="19"/>
      <c r="M138" s="71"/>
      <c r="N138" s="71"/>
      <c r="O138" s="19"/>
      <c r="P138" s="19"/>
      <c r="Q138" s="19"/>
      <c r="R138" s="19"/>
      <c r="S138" s="19"/>
      <c r="T138" s="19"/>
      <c r="U138" s="19"/>
      <c r="V138" s="19"/>
      <c r="W138" s="19"/>
      <c r="X138" s="20"/>
    </row>
    <row r="139" spans="2:24" ht="19.5" customHeight="1" x14ac:dyDescent="0.3">
      <c r="B139" s="41" t="s">
        <v>5</v>
      </c>
      <c r="C139" s="41"/>
      <c r="D139" s="42">
        <f>SUM(E139:I139)</f>
        <v>492995</v>
      </c>
      <c r="E139" s="42">
        <f>SUM(E113:E138)</f>
        <v>76135</v>
      </c>
      <c r="F139" s="42">
        <f>SUM(F113:F138)</f>
        <v>101506</v>
      </c>
      <c r="G139" s="42">
        <f>SUM(G113:G138)</f>
        <v>116460</v>
      </c>
      <c r="H139" s="42">
        <f>SUM(H113:H138)</f>
        <v>106751</v>
      </c>
      <c r="I139" s="42">
        <f>SUM(I113:I138)</f>
        <v>92143</v>
      </c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20"/>
    </row>
    <row r="140" spans="2:24" ht="19.5" customHeight="1" thickBot="1" x14ac:dyDescent="0.35">
      <c r="B140" s="84" t="s">
        <v>35</v>
      </c>
      <c r="C140" s="84"/>
      <c r="D140" s="85">
        <v>1</v>
      </c>
      <c r="E140" s="85">
        <f>E139/$D$139</f>
        <v>0.15443361494538485</v>
      </c>
      <c r="F140" s="85">
        <f>F139/$D$139</f>
        <v>0.20589661152750027</v>
      </c>
      <c r="G140" s="85">
        <f>G139/$D$139</f>
        <v>0.23622957636487185</v>
      </c>
      <c r="H140" s="85">
        <f>H139/$D$139</f>
        <v>0.2165356646619134</v>
      </c>
      <c r="I140" s="85">
        <f>I139/$D$139</f>
        <v>0.18690453250032962</v>
      </c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20"/>
    </row>
    <row r="141" spans="2:24" ht="30" customHeight="1" x14ac:dyDescent="0.3">
      <c r="B141" s="70" t="s">
        <v>101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20"/>
    </row>
    <row r="142" spans="2:24" s="5" customFormat="1" ht="15" customHeight="1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2:24" s="5" customFormat="1" ht="9" customHeight="1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2:24" s="5" customFormat="1" ht="12.6" customHeight="1" x14ac:dyDescent="0.25">
      <c r="B144" s="86" t="s">
        <v>102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20"/>
    </row>
    <row r="145" spans="2:24" s="5" customFormat="1" ht="27.75" customHeight="1" x14ac:dyDescent="0.25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20"/>
    </row>
    <row r="146" spans="2:24" s="5" customFormat="1" ht="17.25" customHeight="1" x14ac:dyDescent="0.25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20"/>
    </row>
    <row r="147" spans="2:24" s="5" customFormat="1" ht="4.9000000000000004" customHeight="1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2:24" s="5" customFormat="1" ht="20.25" customHeight="1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2:24" s="5" customFormat="1" ht="20.25" customHeight="1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2:24" s="5" customFormat="1" ht="26.45" customHeight="1" x14ac:dyDescent="0.3">
      <c r="B150" s="87" t="s">
        <v>4</v>
      </c>
      <c r="C150" s="87" t="s">
        <v>5</v>
      </c>
      <c r="D150" s="51" t="s">
        <v>103</v>
      </c>
      <c r="E150" s="51" t="s">
        <v>104</v>
      </c>
      <c r="F150" s="2"/>
      <c r="G150" s="2"/>
      <c r="H150" s="2"/>
      <c r="I150" s="2"/>
      <c r="J150" s="2"/>
      <c r="K150" s="2"/>
      <c r="L150" s="2"/>
      <c r="N150" s="87" t="s">
        <v>105</v>
      </c>
      <c r="O150" s="88" t="s">
        <v>5</v>
      </c>
      <c r="P150" s="89" t="s">
        <v>35</v>
      </c>
      <c r="Q150" s="90" t="s">
        <v>103</v>
      </c>
      <c r="R150" s="90" t="s">
        <v>104</v>
      </c>
      <c r="T150" s="2"/>
      <c r="U150" s="2"/>
      <c r="V150" s="2"/>
      <c r="W150" s="2"/>
    </row>
    <row r="151" spans="2:24" s="5" customFormat="1" ht="20.25" customHeight="1" x14ac:dyDescent="0.3">
      <c r="B151" s="24" t="s">
        <v>6</v>
      </c>
      <c r="C151" s="91">
        <f>SUM(D151:E151)</f>
        <v>46243</v>
      </c>
      <c r="D151" s="33">
        <v>24374</v>
      </c>
      <c r="E151" s="33">
        <v>21869</v>
      </c>
      <c r="F151" s="2"/>
      <c r="G151" s="2"/>
      <c r="H151" s="2"/>
      <c r="I151" s="2"/>
      <c r="J151" s="2"/>
      <c r="K151" s="2"/>
      <c r="L151" s="2"/>
      <c r="N151" s="92" t="s">
        <v>106</v>
      </c>
      <c r="O151" s="93">
        <f t="shared" ref="O151:O157" si="7">Q151+R151</f>
        <v>1617</v>
      </c>
      <c r="P151" s="94">
        <f t="shared" ref="P151:P157" si="8">O151/$O$158</f>
        <v>9.792943145817952E-4</v>
      </c>
      <c r="Q151" s="95">
        <v>865</v>
      </c>
      <c r="R151" s="96">
        <v>752</v>
      </c>
      <c r="T151" s="2"/>
      <c r="U151" s="2"/>
      <c r="V151" s="2"/>
      <c r="W151" s="2"/>
    </row>
    <row r="152" spans="2:24" s="5" customFormat="1" ht="20.25" customHeight="1" x14ac:dyDescent="0.3">
      <c r="B152" s="26" t="s">
        <v>7</v>
      </c>
      <c r="C152" s="91">
        <f t="shared" ref="C152:C160" si="9">SUM(D152:E152)</f>
        <v>87827</v>
      </c>
      <c r="D152" s="33">
        <v>50714</v>
      </c>
      <c r="E152" s="33">
        <v>37113</v>
      </c>
      <c r="F152" s="2"/>
      <c r="G152" s="2"/>
      <c r="H152" s="2"/>
      <c r="I152" s="2"/>
      <c r="J152" s="2"/>
      <c r="K152" s="2"/>
      <c r="L152" s="2"/>
      <c r="N152" s="97" t="s">
        <v>107</v>
      </c>
      <c r="O152" s="93">
        <f t="shared" si="7"/>
        <v>25923</v>
      </c>
      <c r="P152" s="94">
        <f t="shared" si="8"/>
        <v>1.5699595866978281E-2</v>
      </c>
      <c r="Q152" s="98">
        <v>13851</v>
      </c>
      <c r="R152" s="99">
        <v>12072</v>
      </c>
      <c r="T152" s="2"/>
      <c r="U152" s="2"/>
      <c r="V152" s="2"/>
      <c r="W152" s="2"/>
    </row>
    <row r="153" spans="2:24" s="5" customFormat="1" ht="20.25" customHeight="1" x14ac:dyDescent="0.3">
      <c r="B153" s="26" t="s">
        <v>8</v>
      </c>
      <c r="C153" s="91">
        <f t="shared" si="9"/>
        <v>189489</v>
      </c>
      <c r="D153" s="33">
        <v>129407</v>
      </c>
      <c r="E153" s="33">
        <v>60082</v>
      </c>
      <c r="F153" s="2"/>
      <c r="G153" s="2"/>
      <c r="H153" s="2"/>
      <c r="I153" s="2"/>
      <c r="J153" s="2"/>
      <c r="K153" s="2"/>
      <c r="L153" s="2"/>
      <c r="N153" s="97" t="s">
        <v>108</v>
      </c>
      <c r="O153" s="93">
        <f t="shared" si="7"/>
        <v>118189</v>
      </c>
      <c r="P153" s="94">
        <f t="shared" si="8"/>
        <v>7.1578117344531733E-2</v>
      </c>
      <c r="Q153" s="98">
        <v>63922</v>
      </c>
      <c r="R153" s="99">
        <v>54267</v>
      </c>
      <c r="T153" s="2"/>
      <c r="U153" s="2"/>
      <c r="V153" s="2"/>
      <c r="W153" s="2"/>
    </row>
    <row r="154" spans="2:24" s="5" customFormat="1" ht="20.25" customHeight="1" x14ac:dyDescent="0.3">
      <c r="B154" s="26" t="s">
        <v>9</v>
      </c>
      <c r="C154" s="91">
        <f t="shared" si="9"/>
        <v>181374</v>
      </c>
      <c r="D154" s="33">
        <v>110790</v>
      </c>
      <c r="E154" s="33">
        <v>70584</v>
      </c>
      <c r="F154" s="2"/>
      <c r="G154" s="2"/>
      <c r="H154" s="2"/>
      <c r="I154" s="2"/>
      <c r="J154" s="2"/>
      <c r="K154" s="2"/>
      <c r="L154" s="2"/>
      <c r="N154" s="97" t="s">
        <v>109</v>
      </c>
      <c r="O154" s="93">
        <f t="shared" si="7"/>
        <v>162161</v>
      </c>
      <c r="P154" s="94">
        <f t="shared" si="8"/>
        <v>9.8208624209584733E-2</v>
      </c>
      <c r="Q154" s="98">
        <v>89254</v>
      </c>
      <c r="R154" s="99">
        <v>72907</v>
      </c>
      <c r="T154" s="2"/>
      <c r="U154" s="2"/>
      <c r="V154" s="2"/>
      <c r="W154" s="2"/>
    </row>
    <row r="155" spans="2:24" s="5" customFormat="1" ht="20.25" customHeight="1" x14ac:dyDescent="0.3">
      <c r="B155" s="26" t="s">
        <v>10</v>
      </c>
      <c r="C155" s="91">
        <f t="shared" si="9"/>
        <v>185877</v>
      </c>
      <c r="D155" s="33">
        <v>115819</v>
      </c>
      <c r="E155" s="33">
        <v>70058</v>
      </c>
      <c r="F155" s="2"/>
      <c r="G155" s="2"/>
      <c r="H155" s="2"/>
      <c r="I155" s="2"/>
      <c r="J155" s="2"/>
      <c r="K155" s="2"/>
      <c r="L155" s="2"/>
      <c r="N155" s="97" t="s">
        <v>110</v>
      </c>
      <c r="O155" s="93">
        <f t="shared" si="7"/>
        <v>343402</v>
      </c>
      <c r="P155" s="94">
        <f t="shared" si="8"/>
        <v>0.20797255795672087</v>
      </c>
      <c r="Q155" s="98">
        <v>188886</v>
      </c>
      <c r="R155" s="99">
        <v>154516</v>
      </c>
      <c r="T155" s="2"/>
      <c r="U155" s="2"/>
      <c r="V155" s="2"/>
      <c r="W155" s="2"/>
    </row>
    <row r="156" spans="2:24" s="5" customFormat="1" ht="20.25" customHeight="1" x14ac:dyDescent="0.3">
      <c r="B156" s="26" t="s">
        <v>11</v>
      </c>
      <c r="C156" s="91">
        <f t="shared" si="9"/>
        <v>201591</v>
      </c>
      <c r="D156" s="33">
        <v>121745</v>
      </c>
      <c r="E156" s="33">
        <v>79846</v>
      </c>
      <c r="F156" s="2"/>
      <c r="G156" s="2"/>
      <c r="H156" s="2"/>
      <c r="I156" s="2"/>
      <c r="J156" s="2"/>
      <c r="K156" s="2"/>
      <c r="L156" s="2"/>
      <c r="N156" s="97" t="s">
        <v>111</v>
      </c>
      <c r="O156" s="93">
        <f t="shared" si="7"/>
        <v>906026</v>
      </c>
      <c r="P156" s="94">
        <f t="shared" si="8"/>
        <v>0.54871126200574249</v>
      </c>
      <c r="Q156" s="98">
        <v>586384</v>
      </c>
      <c r="R156" s="99">
        <v>319642</v>
      </c>
      <c r="T156" s="2"/>
      <c r="U156" s="2"/>
      <c r="V156" s="2"/>
      <c r="W156" s="2"/>
    </row>
    <row r="157" spans="2:24" s="5" customFormat="1" ht="20.25" customHeight="1" thickBot="1" x14ac:dyDescent="0.35">
      <c r="B157" s="26" t="s">
        <v>12</v>
      </c>
      <c r="C157" s="91">
        <f t="shared" si="9"/>
        <v>183962</v>
      </c>
      <c r="D157" s="33">
        <v>112866</v>
      </c>
      <c r="E157" s="33">
        <v>71096</v>
      </c>
      <c r="F157" s="2"/>
      <c r="G157" s="2"/>
      <c r="H157" s="2"/>
      <c r="I157" s="2"/>
      <c r="J157" s="2"/>
      <c r="K157" s="2"/>
      <c r="L157" s="2"/>
      <c r="N157" s="97" t="s">
        <v>112</v>
      </c>
      <c r="O157" s="93">
        <f t="shared" si="7"/>
        <v>93871</v>
      </c>
      <c r="P157" s="94">
        <f t="shared" si="8"/>
        <v>5.6850548301860052E-2</v>
      </c>
      <c r="Q157" s="98">
        <v>61201</v>
      </c>
      <c r="R157" s="99">
        <v>32670</v>
      </c>
      <c r="T157" s="2"/>
      <c r="U157" s="2"/>
      <c r="V157" s="2"/>
      <c r="W157" s="2"/>
    </row>
    <row r="158" spans="2:24" s="5" customFormat="1" ht="20.25" customHeight="1" x14ac:dyDescent="0.3">
      <c r="B158" s="26" t="s">
        <v>13</v>
      </c>
      <c r="C158" s="91">
        <f t="shared" si="9"/>
        <v>183937</v>
      </c>
      <c r="D158" s="33">
        <v>112079</v>
      </c>
      <c r="E158" s="33">
        <v>71858</v>
      </c>
      <c r="F158" s="2"/>
      <c r="G158" s="2"/>
      <c r="H158" s="2"/>
      <c r="I158" s="2"/>
      <c r="J158" s="2"/>
      <c r="K158" s="2"/>
      <c r="L158" s="2"/>
      <c r="N158" s="100" t="s">
        <v>5</v>
      </c>
      <c r="O158" s="42">
        <f>SUM(O151:O157)</f>
        <v>1651189</v>
      </c>
      <c r="P158" s="101">
        <f>SUM(P151:P157)</f>
        <v>1</v>
      </c>
      <c r="Q158" s="102">
        <f>SUM(Q151:Q157)</f>
        <v>1004363</v>
      </c>
      <c r="R158" s="102">
        <f>SUM(R151:R157)</f>
        <v>646826</v>
      </c>
      <c r="T158" s="2"/>
      <c r="U158" s="2"/>
      <c r="V158" s="2"/>
      <c r="W158" s="2"/>
    </row>
    <row r="159" spans="2:24" s="5" customFormat="1" ht="20.25" customHeight="1" x14ac:dyDescent="0.3">
      <c r="B159" s="26" t="s">
        <v>14</v>
      </c>
      <c r="C159" s="91">
        <f t="shared" si="9"/>
        <v>199371</v>
      </c>
      <c r="D159" s="33">
        <v>116278</v>
      </c>
      <c r="E159" s="33">
        <v>83093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2:24" s="5" customFormat="1" ht="20.25" customHeight="1" thickBot="1" x14ac:dyDescent="0.35">
      <c r="B160" s="26" t="s">
        <v>15</v>
      </c>
      <c r="C160" s="91">
        <f t="shared" si="9"/>
        <v>191518</v>
      </c>
      <c r="D160" s="33">
        <v>110291</v>
      </c>
      <c r="E160" s="33">
        <v>81227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2:24" s="5" customFormat="1" ht="18" customHeight="1" x14ac:dyDescent="0.3">
      <c r="B161" s="41" t="s">
        <v>5</v>
      </c>
      <c r="C161" s="42">
        <f>SUM(C151:C160)</f>
        <v>1651189</v>
      </c>
      <c r="D161" s="42">
        <f>SUM(D151:D160)</f>
        <v>1004363</v>
      </c>
      <c r="E161" s="42">
        <f>SUM(E151:E160)</f>
        <v>646826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2:24" s="5" customFormat="1" ht="18" customHeight="1" thickBot="1" x14ac:dyDescent="0.35">
      <c r="B162" s="84" t="s">
        <v>35</v>
      </c>
      <c r="C162" s="103">
        <f>C161/$C161</f>
        <v>1</v>
      </c>
      <c r="D162" s="103">
        <f>D161/$C161</f>
        <v>0.60826652793835234</v>
      </c>
      <c r="E162" s="103">
        <f>E161/$C161</f>
        <v>0.39173347206164771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2:24" s="5" customFormat="1" ht="14.25" customHeight="1" x14ac:dyDescent="0.3">
      <c r="B163" s="104"/>
      <c r="C163" s="104"/>
      <c r="D163" s="104"/>
      <c r="E163" s="10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2:24" s="5" customFormat="1" ht="18" customHeight="1" x14ac:dyDescent="0.3">
      <c r="N164" s="105"/>
      <c r="P164" s="105"/>
      <c r="Q164" s="2"/>
      <c r="R164" s="2"/>
      <c r="S164" s="2"/>
      <c r="V164" s="2"/>
      <c r="W164" s="2"/>
    </row>
    <row r="165" spans="2:24" s="5" customFormat="1" ht="12.6" customHeight="1" x14ac:dyDescent="0.3">
      <c r="N165" s="105"/>
      <c r="P165" s="105"/>
      <c r="Q165" s="2"/>
      <c r="R165" s="2"/>
      <c r="S165" s="2"/>
      <c r="T165" s="2"/>
      <c r="V165" s="2"/>
      <c r="W165" s="2"/>
      <c r="X165" s="106"/>
    </row>
    <row r="166" spans="2:24" s="5" customFormat="1" ht="11.45" customHeight="1" x14ac:dyDescent="0.3">
      <c r="N166" s="105"/>
      <c r="P166" s="105"/>
      <c r="Q166" s="2"/>
      <c r="R166" s="2"/>
      <c r="S166" s="2"/>
      <c r="T166" s="2"/>
      <c r="V166" s="2"/>
      <c r="W166" s="2"/>
    </row>
    <row r="167" spans="2:24" s="5" customFormat="1" ht="20.100000000000001" customHeight="1" x14ac:dyDescent="0.3">
      <c r="B167" s="58" t="s">
        <v>113</v>
      </c>
      <c r="C167" s="58"/>
      <c r="D167" s="58"/>
      <c r="E167" s="107"/>
      <c r="F167" s="88" t="s">
        <v>5</v>
      </c>
      <c r="G167" s="89" t="s">
        <v>35</v>
      </c>
      <c r="H167" s="90" t="s">
        <v>103</v>
      </c>
      <c r="I167" s="90" t="s">
        <v>104</v>
      </c>
      <c r="K167" s="58" t="s">
        <v>34</v>
      </c>
      <c r="L167" s="58"/>
      <c r="M167" s="58"/>
      <c r="N167" s="107"/>
      <c r="O167" s="61" t="s">
        <v>5</v>
      </c>
      <c r="P167" s="62" t="s">
        <v>35</v>
      </c>
      <c r="Q167" s="108" t="s">
        <v>103</v>
      </c>
      <c r="R167" s="108" t="s">
        <v>104</v>
      </c>
      <c r="S167" s="2"/>
      <c r="T167" s="2"/>
      <c r="V167" s="2"/>
      <c r="W167" s="2"/>
    </row>
    <row r="168" spans="2:24" s="5" customFormat="1" ht="20.100000000000001" customHeight="1" x14ac:dyDescent="0.3">
      <c r="B168" s="109" t="s">
        <v>114</v>
      </c>
      <c r="C168" s="109"/>
      <c r="D168" s="110"/>
      <c r="E168" s="110"/>
      <c r="F168" s="111">
        <f t="shared" ref="F168:F200" si="10">H168+I168</f>
        <v>1617</v>
      </c>
      <c r="G168" s="112">
        <f t="shared" ref="G168:G201" si="11">F168/$F$201</f>
        <v>9.792943145817952E-4</v>
      </c>
      <c r="H168" s="113">
        <v>643</v>
      </c>
      <c r="I168" s="113">
        <v>974</v>
      </c>
      <c r="K168" s="58"/>
      <c r="L168" s="58"/>
      <c r="M168" s="58"/>
      <c r="N168" s="107"/>
      <c r="O168" s="61"/>
      <c r="P168" s="62"/>
      <c r="Q168" s="32"/>
      <c r="R168" s="32"/>
      <c r="S168" s="2"/>
      <c r="T168" s="2"/>
      <c r="V168" s="2"/>
      <c r="W168" s="2"/>
    </row>
    <row r="169" spans="2:24" s="5" customFormat="1" ht="20.100000000000001" customHeight="1" x14ac:dyDescent="0.3">
      <c r="B169" s="109" t="s">
        <v>115</v>
      </c>
      <c r="C169" s="109"/>
      <c r="D169" s="110"/>
      <c r="E169" s="110"/>
      <c r="F169" s="111">
        <f t="shared" si="10"/>
        <v>11929</v>
      </c>
      <c r="G169" s="112">
        <f t="shared" si="11"/>
        <v>7.2244909577280376E-3</v>
      </c>
      <c r="H169" s="113">
        <v>2759</v>
      </c>
      <c r="I169" s="113">
        <v>9170</v>
      </c>
      <c r="K169" s="114" t="s">
        <v>36</v>
      </c>
      <c r="L169" s="114"/>
      <c r="M169" s="114"/>
      <c r="N169" s="114"/>
      <c r="O169" s="45">
        <f t="shared" ref="O169:O195" si="12">Q169+R169</f>
        <v>8194</v>
      </c>
      <c r="P169" s="115">
        <f>O169/$O$197</f>
        <v>4.9624846095752814E-3</v>
      </c>
      <c r="Q169" s="116">
        <v>6238</v>
      </c>
      <c r="R169" s="116">
        <v>1956</v>
      </c>
      <c r="S169" s="2"/>
      <c r="T169" s="2"/>
      <c r="V169" s="2"/>
      <c r="W169" s="2"/>
    </row>
    <row r="170" spans="2:24" s="5" customFormat="1" ht="18" customHeight="1" x14ac:dyDescent="0.3">
      <c r="B170" s="109" t="s">
        <v>116</v>
      </c>
      <c r="C170" s="109"/>
      <c r="D170" s="110"/>
      <c r="E170" s="110"/>
      <c r="F170" s="111">
        <f t="shared" si="10"/>
        <v>11474</v>
      </c>
      <c r="G170" s="112">
        <f t="shared" si="11"/>
        <v>6.9489319514604323E-3</v>
      </c>
      <c r="H170" s="113">
        <v>8726</v>
      </c>
      <c r="I170" s="113">
        <v>2748</v>
      </c>
      <c r="K170" s="56"/>
      <c r="L170" s="56"/>
      <c r="M170" s="56"/>
      <c r="N170" s="56"/>
      <c r="O170" s="25"/>
      <c r="P170" s="117"/>
      <c r="Q170" s="118"/>
      <c r="R170" s="118"/>
      <c r="S170" s="2"/>
      <c r="T170" s="2"/>
      <c r="V170" s="2"/>
      <c r="W170" s="2"/>
    </row>
    <row r="171" spans="2:24" s="5" customFormat="1" ht="18" customHeight="1" x14ac:dyDescent="0.3">
      <c r="B171" s="109" t="s">
        <v>117</v>
      </c>
      <c r="C171" s="109"/>
      <c r="D171" s="110"/>
      <c r="E171" s="110"/>
      <c r="F171" s="111">
        <f t="shared" si="10"/>
        <v>1378</v>
      </c>
      <c r="G171" s="112">
        <f t="shared" si="11"/>
        <v>8.3455013326760288E-4</v>
      </c>
      <c r="H171" s="113">
        <v>793</v>
      </c>
      <c r="I171" s="113">
        <v>585</v>
      </c>
      <c r="K171" s="114" t="s">
        <v>37</v>
      </c>
      <c r="L171" s="114"/>
      <c r="M171" s="114"/>
      <c r="N171" s="114"/>
      <c r="O171" s="45">
        <f t="shared" si="12"/>
        <v>26390</v>
      </c>
      <c r="P171" s="115">
        <f>O171/$O$197</f>
        <v>1.5982422363521074E-2</v>
      </c>
      <c r="Q171" s="116">
        <v>0</v>
      </c>
      <c r="R171" s="116">
        <v>26390</v>
      </c>
      <c r="S171" s="2"/>
      <c r="T171" s="2"/>
      <c r="V171" s="2"/>
      <c r="W171" s="2"/>
    </row>
    <row r="172" spans="2:24" s="5" customFormat="1" ht="25.5" customHeight="1" x14ac:dyDescent="0.3">
      <c r="B172" s="109" t="s">
        <v>118</v>
      </c>
      <c r="C172" s="109"/>
      <c r="D172" s="110"/>
      <c r="E172" s="110"/>
      <c r="F172" s="111">
        <f t="shared" si="10"/>
        <v>17228</v>
      </c>
      <c r="G172" s="112">
        <f t="shared" si="11"/>
        <v>1.0433693538413833E-2</v>
      </c>
      <c r="H172" s="113">
        <v>8796</v>
      </c>
      <c r="I172" s="113">
        <v>8432</v>
      </c>
      <c r="K172" s="56"/>
      <c r="L172" s="56"/>
      <c r="M172" s="56"/>
      <c r="N172" s="56"/>
      <c r="O172" s="25"/>
      <c r="P172" s="117"/>
      <c r="Q172" s="118"/>
      <c r="R172" s="118"/>
      <c r="T172" s="2"/>
      <c r="V172" s="2"/>
      <c r="W172" s="2"/>
    </row>
    <row r="173" spans="2:24" s="5" customFormat="1" ht="18" customHeight="1" x14ac:dyDescent="0.3">
      <c r="B173" s="109" t="s">
        <v>119</v>
      </c>
      <c r="C173" s="109"/>
      <c r="D173" s="110"/>
      <c r="E173" s="110"/>
      <c r="F173" s="111">
        <f t="shared" si="10"/>
        <v>6984</v>
      </c>
      <c r="G173" s="112">
        <f t="shared" si="11"/>
        <v>4.2296793401603331E-3</v>
      </c>
      <c r="H173" s="113">
        <v>2797</v>
      </c>
      <c r="I173" s="113">
        <v>4187</v>
      </c>
      <c r="K173" s="119" t="s">
        <v>38</v>
      </c>
      <c r="L173" s="119"/>
      <c r="M173" s="119"/>
      <c r="N173" s="119"/>
      <c r="O173" s="45">
        <f t="shared" si="12"/>
        <v>927</v>
      </c>
      <c r="P173" s="115">
        <f>O173/$O$197</f>
        <v>5.6141362375839473E-4</v>
      </c>
      <c r="Q173" s="116">
        <v>927</v>
      </c>
      <c r="R173" s="116">
        <v>0</v>
      </c>
      <c r="T173" s="2"/>
      <c r="V173" s="2"/>
      <c r="W173" s="2"/>
    </row>
    <row r="174" spans="2:24" s="5" customFormat="1" ht="18" customHeight="1" x14ac:dyDescent="0.3">
      <c r="B174" s="109" t="s">
        <v>120</v>
      </c>
      <c r="C174" s="109"/>
      <c r="D174" s="110"/>
      <c r="E174" s="110"/>
      <c r="F174" s="111">
        <f t="shared" si="10"/>
        <v>54749</v>
      </c>
      <c r="G174" s="112">
        <f t="shared" si="11"/>
        <v>3.3157318756362839E-2</v>
      </c>
      <c r="H174" s="113">
        <v>37182</v>
      </c>
      <c r="I174" s="113">
        <v>17567</v>
      </c>
      <c r="K174" s="120"/>
      <c r="L174" s="120"/>
      <c r="M174" s="120"/>
      <c r="N174" s="120"/>
      <c r="O174" s="25"/>
      <c r="P174" s="117"/>
      <c r="Q174" s="118"/>
      <c r="R174" s="118"/>
      <c r="T174" s="2"/>
      <c r="V174" s="2"/>
      <c r="W174" s="2"/>
    </row>
    <row r="175" spans="2:24" s="5" customFormat="1" ht="18" customHeight="1" x14ac:dyDescent="0.3">
      <c r="B175" s="109" t="s">
        <v>121</v>
      </c>
      <c r="C175" s="109"/>
      <c r="D175" s="110"/>
      <c r="E175" s="110"/>
      <c r="F175" s="111">
        <f t="shared" si="10"/>
        <v>269075</v>
      </c>
      <c r="G175" s="112">
        <f t="shared" si="11"/>
        <v>0.16295832881638625</v>
      </c>
      <c r="H175" s="113">
        <v>146008</v>
      </c>
      <c r="I175" s="113">
        <v>123067</v>
      </c>
      <c r="K175" s="114" t="s">
        <v>39</v>
      </c>
      <c r="L175" s="114"/>
      <c r="M175" s="114"/>
      <c r="N175" s="114"/>
      <c r="O175" s="45">
        <f t="shared" si="12"/>
        <v>0</v>
      </c>
      <c r="P175" s="115">
        <f>O175/$O$197</f>
        <v>0</v>
      </c>
      <c r="Q175" s="116">
        <v>0</v>
      </c>
      <c r="R175" s="116">
        <v>0</v>
      </c>
      <c r="T175" s="2"/>
      <c r="V175" s="2"/>
      <c r="W175" s="2"/>
    </row>
    <row r="176" spans="2:24" s="5" customFormat="1" ht="18" customHeight="1" x14ac:dyDescent="0.3">
      <c r="B176" s="109" t="s">
        <v>122</v>
      </c>
      <c r="C176" s="109"/>
      <c r="D176" s="110"/>
      <c r="E176" s="110"/>
      <c r="F176" s="111">
        <f t="shared" si="10"/>
        <v>73086</v>
      </c>
      <c r="G176" s="112">
        <f t="shared" si="11"/>
        <v>4.4262649521042106E-2</v>
      </c>
      <c r="H176" s="113">
        <v>40035</v>
      </c>
      <c r="I176" s="113">
        <v>33051</v>
      </c>
      <c r="K176" s="56"/>
      <c r="L176" s="56"/>
      <c r="M176" s="56"/>
      <c r="N176" s="56"/>
      <c r="O176" s="25"/>
      <c r="P176" s="117"/>
      <c r="Q176" s="118"/>
      <c r="R176" s="118"/>
      <c r="T176" s="2"/>
      <c r="V176" s="2"/>
      <c r="W176" s="2"/>
    </row>
    <row r="177" spans="2:23" s="5" customFormat="1" ht="18" customHeight="1" x14ac:dyDescent="0.3">
      <c r="B177" s="109" t="s">
        <v>123</v>
      </c>
      <c r="C177" s="109"/>
      <c r="D177" s="110"/>
      <c r="E177" s="110"/>
      <c r="F177" s="111">
        <f t="shared" si="10"/>
        <v>317843</v>
      </c>
      <c r="G177" s="112">
        <f t="shared" si="11"/>
        <v>0.1924934092947567</v>
      </c>
      <c r="H177" s="113">
        <v>253154</v>
      </c>
      <c r="I177" s="113">
        <v>64689</v>
      </c>
      <c r="K177" s="114" t="s">
        <v>42</v>
      </c>
      <c r="L177" s="114"/>
      <c r="M177" s="114"/>
      <c r="N177" s="114"/>
      <c r="O177" s="45">
        <f t="shared" si="12"/>
        <v>41091</v>
      </c>
      <c r="P177" s="115">
        <f>O177/$O$197</f>
        <v>2.4885703574817904E-2</v>
      </c>
      <c r="Q177" s="116">
        <v>25572</v>
      </c>
      <c r="R177" s="116">
        <v>15519</v>
      </c>
      <c r="T177" s="2"/>
      <c r="V177" s="2"/>
      <c r="W177" s="2"/>
    </row>
    <row r="178" spans="2:23" s="5" customFormat="1" ht="18" customHeight="1" x14ac:dyDescent="0.3">
      <c r="B178" s="109" t="s">
        <v>124</v>
      </c>
      <c r="C178" s="109"/>
      <c r="D178" s="110"/>
      <c r="E178" s="110"/>
      <c r="F178" s="111">
        <f t="shared" si="10"/>
        <v>16163</v>
      </c>
      <c r="G178" s="112">
        <f t="shared" si="11"/>
        <v>9.7887037764907599E-3</v>
      </c>
      <c r="H178" s="113">
        <v>12739</v>
      </c>
      <c r="I178" s="113">
        <v>3424</v>
      </c>
      <c r="K178" s="56"/>
      <c r="L178" s="56"/>
      <c r="M178" s="56"/>
      <c r="N178" s="56"/>
      <c r="O178" s="25"/>
      <c r="P178" s="117"/>
      <c r="Q178" s="118"/>
      <c r="R178" s="118"/>
      <c r="T178" s="2"/>
      <c r="V178" s="2"/>
      <c r="W178" s="2"/>
    </row>
    <row r="179" spans="2:23" s="5" customFormat="1" ht="18" customHeight="1" x14ac:dyDescent="0.3">
      <c r="B179" s="109" t="s">
        <v>125</v>
      </c>
      <c r="C179" s="109"/>
      <c r="D179" s="110"/>
      <c r="E179" s="110"/>
      <c r="F179" s="111">
        <f t="shared" si="10"/>
        <v>237</v>
      </c>
      <c r="G179" s="112">
        <f t="shared" si="11"/>
        <v>1.435329329349941E-4</v>
      </c>
      <c r="H179" s="113">
        <v>216</v>
      </c>
      <c r="I179" s="113">
        <v>21</v>
      </c>
      <c r="K179" s="114" t="s">
        <v>43</v>
      </c>
      <c r="L179" s="114"/>
      <c r="M179" s="114"/>
      <c r="N179" s="114"/>
      <c r="O179" s="45">
        <f t="shared" si="12"/>
        <v>1120870</v>
      </c>
      <c r="P179" s="115">
        <f>O179/$O$197</f>
        <v>0.67882598539597827</v>
      </c>
      <c r="Q179" s="116">
        <v>789570</v>
      </c>
      <c r="R179" s="116">
        <v>331300</v>
      </c>
      <c r="T179" s="2"/>
      <c r="V179" s="2"/>
      <c r="W179" s="2"/>
    </row>
    <row r="180" spans="2:23" s="5" customFormat="1" ht="18" customHeight="1" x14ac:dyDescent="0.3">
      <c r="B180" s="109" t="s">
        <v>126</v>
      </c>
      <c r="C180" s="109"/>
      <c r="D180" s="110"/>
      <c r="E180" s="110"/>
      <c r="F180" s="111">
        <f t="shared" si="10"/>
        <v>956</v>
      </c>
      <c r="G180" s="112">
        <f t="shared" si="11"/>
        <v>5.789767252567695E-4</v>
      </c>
      <c r="H180" s="113">
        <v>717</v>
      </c>
      <c r="I180" s="113">
        <v>239</v>
      </c>
      <c r="K180" s="56"/>
      <c r="L180" s="56"/>
      <c r="M180" s="56"/>
      <c r="N180" s="56"/>
      <c r="O180" s="25"/>
      <c r="P180" s="117"/>
      <c r="Q180" s="118"/>
      <c r="R180" s="118"/>
      <c r="T180" s="2"/>
      <c r="V180" s="2"/>
      <c r="W180" s="2"/>
    </row>
    <row r="181" spans="2:23" s="5" customFormat="1" ht="18" customHeight="1" x14ac:dyDescent="0.3">
      <c r="B181" s="109" t="s">
        <v>127</v>
      </c>
      <c r="C181" s="109"/>
      <c r="D181" s="110"/>
      <c r="E181" s="110"/>
      <c r="F181" s="111">
        <f t="shared" si="10"/>
        <v>663</v>
      </c>
      <c r="G181" s="112">
        <f t="shared" si="11"/>
        <v>4.0152883770422403E-4</v>
      </c>
      <c r="H181" s="113">
        <v>261</v>
      </c>
      <c r="I181" s="113">
        <v>402</v>
      </c>
      <c r="K181" s="114" t="s">
        <v>47</v>
      </c>
      <c r="L181" s="114"/>
      <c r="M181" s="114"/>
      <c r="N181" s="114"/>
      <c r="O181" s="45">
        <f t="shared" si="12"/>
        <v>10183</v>
      </c>
      <c r="P181" s="115">
        <f>O181/$O$197</f>
        <v>6.1670711226879541E-3</v>
      </c>
      <c r="Q181" s="116">
        <v>4863</v>
      </c>
      <c r="R181" s="116">
        <v>5320</v>
      </c>
      <c r="T181" s="2"/>
      <c r="V181" s="2"/>
      <c r="W181" s="2"/>
    </row>
    <row r="182" spans="2:23" s="5" customFormat="1" ht="18" customHeight="1" x14ac:dyDescent="0.3">
      <c r="B182" s="109" t="s">
        <v>128</v>
      </c>
      <c r="C182" s="109"/>
      <c r="D182" s="110"/>
      <c r="E182" s="110"/>
      <c r="F182" s="111">
        <f t="shared" si="10"/>
        <v>11913</v>
      </c>
      <c r="G182" s="112">
        <f t="shared" si="11"/>
        <v>7.2148009706944514E-3</v>
      </c>
      <c r="H182" s="113">
        <v>2581</v>
      </c>
      <c r="I182" s="113">
        <v>9332</v>
      </c>
      <c r="K182" s="56"/>
      <c r="L182" s="56"/>
      <c r="M182" s="56"/>
      <c r="N182" s="56"/>
      <c r="O182" s="25"/>
      <c r="P182" s="117"/>
      <c r="Q182" s="118"/>
      <c r="R182" s="118"/>
      <c r="T182" s="2"/>
      <c r="V182" s="2"/>
      <c r="W182" s="2"/>
    </row>
    <row r="183" spans="2:23" s="5" customFormat="1" ht="18" customHeight="1" x14ac:dyDescent="0.3">
      <c r="B183" s="109" t="s">
        <v>129</v>
      </c>
      <c r="C183" s="109"/>
      <c r="D183" s="110"/>
      <c r="E183" s="110"/>
      <c r="F183" s="111">
        <f t="shared" si="10"/>
        <v>8586</v>
      </c>
      <c r="G183" s="112">
        <f t="shared" si="11"/>
        <v>5.1998892918981411E-3</v>
      </c>
      <c r="H183" s="113">
        <v>4765</v>
      </c>
      <c r="I183" s="113">
        <v>3821</v>
      </c>
      <c r="K183" s="114" t="s">
        <v>49</v>
      </c>
      <c r="L183" s="114"/>
      <c r="M183" s="114"/>
      <c r="N183" s="114"/>
      <c r="O183" s="45">
        <f t="shared" si="12"/>
        <v>131535</v>
      </c>
      <c r="P183" s="115">
        <f>O183/$O$197</f>
        <v>7.9660777778921735E-2</v>
      </c>
      <c r="Q183" s="116">
        <v>72447</v>
      </c>
      <c r="R183" s="116">
        <v>59088</v>
      </c>
      <c r="T183" s="2"/>
      <c r="V183" s="2"/>
      <c r="W183" s="2"/>
    </row>
    <row r="184" spans="2:23" s="5" customFormat="1" ht="18" customHeight="1" x14ac:dyDescent="0.3">
      <c r="B184" s="109" t="s">
        <v>130</v>
      </c>
      <c r="C184" s="109"/>
      <c r="D184" s="110"/>
      <c r="E184" s="110"/>
      <c r="F184" s="111">
        <f t="shared" si="10"/>
        <v>3267</v>
      </c>
      <c r="G184" s="112">
        <f t="shared" si="11"/>
        <v>1.9785742274203619E-3</v>
      </c>
      <c r="H184" s="113">
        <v>1978</v>
      </c>
      <c r="I184" s="113">
        <v>1289</v>
      </c>
      <c r="K184" s="56"/>
      <c r="L184" s="56"/>
      <c r="M184" s="56"/>
      <c r="N184" s="56"/>
      <c r="O184" s="25"/>
      <c r="P184" s="117"/>
      <c r="Q184" s="118"/>
      <c r="R184" s="118"/>
      <c r="T184" s="2"/>
      <c r="V184" s="2"/>
      <c r="W184" s="2"/>
    </row>
    <row r="185" spans="2:23" s="5" customFormat="1" ht="18" customHeight="1" x14ac:dyDescent="0.3">
      <c r="B185" s="109" t="s">
        <v>131</v>
      </c>
      <c r="C185" s="109"/>
      <c r="D185" s="110"/>
      <c r="E185" s="110"/>
      <c r="F185" s="111">
        <f t="shared" si="10"/>
        <v>600</v>
      </c>
      <c r="G185" s="112">
        <f t="shared" si="11"/>
        <v>3.6337451375947877E-4</v>
      </c>
      <c r="H185" s="113">
        <v>280</v>
      </c>
      <c r="I185" s="113">
        <v>320</v>
      </c>
      <c r="K185" s="114" t="s">
        <v>51</v>
      </c>
      <c r="L185" s="114"/>
      <c r="M185" s="114"/>
      <c r="N185" s="114"/>
      <c r="O185" s="45">
        <f t="shared" si="12"/>
        <v>42085</v>
      </c>
      <c r="P185" s="115">
        <f>O185/$O$197</f>
        <v>2.5487694019279441E-2</v>
      </c>
      <c r="Q185" s="116">
        <v>25298</v>
      </c>
      <c r="R185" s="116">
        <v>16787</v>
      </c>
      <c r="T185" s="2"/>
      <c r="V185" s="2"/>
      <c r="W185" s="2"/>
    </row>
    <row r="186" spans="2:23" s="5" customFormat="1" ht="18" customHeight="1" x14ac:dyDescent="0.3">
      <c r="B186" s="109" t="s">
        <v>132</v>
      </c>
      <c r="C186" s="109"/>
      <c r="D186" s="110"/>
      <c r="E186" s="110"/>
      <c r="F186" s="111">
        <f t="shared" si="10"/>
        <v>500</v>
      </c>
      <c r="G186" s="112">
        <f t="shared" si="11"/>
        <v>3.0281209479956567E-4</v>
      </c>
      <c r="H186" s="113">
        <v>149</v>
      </c>
      <c r="I186" s="113">
        <v>351</v>
      </c>
      <c r="K186" s="56"/>
      <c r="L186" s="56"/>
      <c r="M186" s="56"/>
      <c r="N186" s="56"/>
      <c r="O186" s="25"/>
      <c r="P186" s="117"/>
      <c r="Q186" s="118"/>
      <c r="R186" s="118"/>
      <c r="T186" s="2"/>
      <c r="V186" s="2"/>
      <c r="W186" s="2"/>
    </row>
    <row r="187" spans="2:23" s="5" customFormat="1" ht="18" customHeight="1" x14ac:dyDescent="0.3">
      <c r="B187" s="109" t="s">
        <v>133</v>
      </c>
      <c r="C187" s="109"/>
      <c r="D187" s="110"/>
      <c r="E187" s="110"/>
      <c r="F187" s="111">
        <f t="shared" si="10"/>
        <v>21510</v>
      </c>
      <c r="G187" s="112">
        <f t="shared" si="11"/>
        <v>1.3026976318277313E-2</v>
      </c>
      <c r="H187" s="113">
        <v>9026</v>
      </c>
      <c r="I187" s="113">
        <v>12484</v>
      </c>
      <c r="K187" s="114" t="s">
        <v>53</v>
      </c>
      <c r="L187" s="114"/>
      <c r="M187" s="114"/>
      <c r="N187" s="114"/>
      <c r="O187" s="45">
        <f t="shared" si="12"/>
        <v>50</v>
      </c>
      <c r="P187" s="115">
        <f>O187/$O$197</f>
        <v>3.0281209479956565E-5</v>
      </c>
      <c r="Q187" s="116">
        <v>50</v>
      </c>
      <c r="R187" s="116">
        <v>0</v>
      </c>
      <c r="T187" s="2"/>
      <c r="V187" s="2"/>
      <c r="W187" s="2"/>
    </row>
    <row r="188" spans="2:23" s="5" customFormat="1" ht="18" customHeight="1" x14ac:dyDescent="0.3">
      <c r="B188" s="109" t="s">
        <v>134</v>
      </c>
      <c r="C188" s="109"/>
      <c r="D188" s="110"/>
      <c r="E188" s="110"/>
      <c r="F188" s="111">
        <f t="shared" si="10"/>
        <v>1102</v>
      </c>
      <c r="G188" s="112">
        <f t="shared" si="11"/>
        <v>6.6739785693824272E-4</v>
      </c>
      <c r="H188" s="113">
        <v>573</v>
      </c>
      <c r="I188" s="113">
        <v>529</v>
      </c>
      <c r="K188" s="56"/>
      <c r="L188" s="56"/>
      <c r="M188" s="56"/>
      <c r="N188" s="56"/>
      <c r="O188" s="25"/>
      <c r="P188" s="117"/>
      <c r="Q188" s="118"/>
      <c r="R188" s="118"/>
      <c r="T188" s="2"/>
      <c r="V188" s="2"/>
      <c r="W188" s="2"/>
    </row>
    <row r="189" spans="2:23" s="5" customFormat="1" ht="18" customHeight="1" x14ac:dyDescent="0.3">
      <c r="B189" s="109" t="s">
        <v>135</v>
      </c>
      <c r="C189" s="109"/>
      <c r="D189" s="110"/>
      <c r="E189" s="110"/>
      <c r="F189" s="111">
        <f t="shared" si="10"/>
        <v>532</v>
      </c>
      <c r="G189" s="112">
        <f t="shared" si="11"/>
        <v>3.2219206886673784E-4</v>
      </c>
      <c r="H189" s="113">
        <v>237</v>
      </c>
      <c r="I189" s="113">
        <v>295</v>
      </c>
      <c r="K189" s="114" t="s">
        <v>55</v>
      </c>
      <c r="L189" s="114"/>
      <c r="M189" s="114"/>
      <c r="N189" s="114"/>
      <c r="O189" s="45">
        <f t="shared" si="12"/>
        <v>12829</v>
      </c>
      <c r="P189" s="115">
        <f>O189/$O$197</f>
        <v>7.7695527283672553E-3</v>
      </c>
      <c r="Q189" s="116">
        <v>12378</v>
      </c>
      <c r="R189" s="116">
        <v>451</v>
      </c>
      <c r="T189" s="2"/>
      <c r="V189" s="2"/>
      <c r="W189" s="2"/>
    </row>
    <row r="190" spans="2:23" s="5" customFormat="1" ht="18" customHeight="1" x14ac:dyDescent="0.3">
      <c r="B190" s="109" t="s">
        <v>136</v>
      </c>
      <c r="C190" s="109"/>
      <c r="D190" s="110"/>
      <c r="E190" s="110"/>
      <c r="F190" s="111">
        <f t="shared" si="10"/>
        <v>66924</v>
      </c>
      <c r="G190" s="112">
        <f t="shared" si="11"/>
        <v>4.0530793264732259E-2</v>
      </c>
      <c r="H190" s="113">
        <v>55042</v>
      </c>
      <c r="I190" s="113">
        <v>11882</v>
      </c>
      <c r="K190" s="56"/>
      <c r="L190" s="56"/>
      <c r="M190" s="56"/>
      <c r="N190" s="56"/>
      <c r="O190" s="25"/>
      <c r="P190" s="117"/>
      <c r="Q190" s="118"/>
      <c r="R190" s="118"/>
      <c r="T190" s="2"/>
      <c r="V190" s="2"/>
      <c r="W190" s="2"/>
    </row>
    <row r="191" spans="2:23" s="5" customFormat="1" ht="18" customHeight="1" x14ac:dyDescent="0.3">
      <c r="B191" s="109" t="s">
        <v>137</v>
      </c>
      <c r="C191" s="109"/>
      <c r="D191" s="110"/>
      <c r="E191" s="110"/>
      <c r="F191" s="111">
        <f t="shared" si="10"/>
        <v>4015</v>
      </c>
      <c r="G191" s="112">
        <f t="shared" si="11"/>
        <v>2.4315811212405124E-3</v>
      </c>
      <c r="H191" s="113">
        <v>2677</v>
      </c>
      <c r="I191" s="113">
        <v>1338</v>
      </c>
      <c r="K191" s="114" t="s">
        <v>57</v>
      </c>
      <c r="L191" s="114"/>
      <c r="M191" s="114"/>
      <c r="N191" s="114"/>
      <c r="O191" s="45">
        <f t="shared" si="12"/>
        <v>30863</v>
      </c>
      <c r="P191" s="115">
        <f>O191/$O$197</f>
        <v>1.869137936359799E-2</v>
      </c>
      <c r="Q191" s="116">
        <v>27178</v>
      </c>
      <c r="R191" s="116">
        <v>3685</v>
      </c>
      <c r="T191" s="2"/>
      <c r="V191" s="2"/>
      <c r="W191" s="2"/>
    </row>
    <row r="192" spans="2:23" s="5" customFormat="1" ht="18" customHeight="1" x14ac:dyDescent="0.3">
      <c r="B192" s="109" t="s">
        <v>138</v>
      </c>
      <c r="C192" s="109"/>
      <c r="D192" s="110"/>
      <c r="E192" s="110"/>
      <c r="F192" s="111">
        <f t="shared" si="10"/>
        <v>444</v>
      </c>
      <c r="G192" s="112">
        <f t="shared" si="11"/>
        <v>2.6889714018201431E-4</v>
      </c>
      <c r="H192" s="113">
        <v>301</v>
      </c>
      <c r="I192" s="113">
        <v>143</v>
      </c>
      <c r="K192" s="56"/>
      <c r="L192" s="56"/>
      <c r="M192" s="56"/>
      <c r="N192" s="56"/>
      <c r="O192" s="25"/>
      <c r="P192" s="117"/>
      <c r="Q192" s="118"/>
      <c r="R192" s="118"/>
      <c r="T192" s="2"/>
      <c r="V192" s="2"/>
      <c r="W192" s="2"/>
    </row>
    <row r="193" spans="2:88" s="5" customFormat="1" ht="18" customHeight="1" x14ac:dyDescent="0.3">
      <c r="B193" s="109" t="s">
        <v>139</v>
      </c>
      <c r="C193" s="109"/>
      <c r="D193" s="110"/>
      <c r="E193" s="110"/>
      <c r="F193" s="111">
        <f t="shared" si="10"/>
        <v>9766</v>
      </c>
      <c r="G193" s="112">
        <f t="shared" si="11"/>
        <v>5.9145258356251163E-3</v>
      </c>
      <c r="H193" s="113">
        <v>5583</v>
      </c>
      <c r="I193" s="113">
        <v>4183</v>
      </c>
      <c r="K193" s="114" t="s">
        <v>59</v>
      </c>
      <c r="L193" s="114"/>
      <c r="M193" s="114"/>
      <c r="N193" s="114"/>
      <c r="O193" s="45">
        <f t="shared" si="12"/>
        <v>39993</v>
      </c>
      <c r="P193" s="115">
        <f>O193/$O$197</f>
        <v>2.4220728214638058E-2</v>
      </c>
      <c r="Q193" s="116">
        <v>39834</v>
      </c>
      <c r="R193" s="116">
        <v>159</v>
      </c>
      <c r="T193" s="2"/>
      <c r="V193" s="2"/>
      <c r="W193" s="2"/>
    </row>
    <row r="194" spans="2:88" s="5" customFormat="1" ht="18" customHeight="1" x14ac:dyDescent="0.3">
      <c r="B194" s="109" t="s">
        <v>140</v>
      </c>
      <c r="C194" s="109"/>
      <c r="D194" s="110"/>
      <c r="E194" s="110"/>
      <c r="F194" s="111">
        <f t="shared" si="10"/>
        <v>2251</v>
      </c>
      <c r="G194" s="112">
        <f t="shared" si="11"/>
        <v>1.3632600507876445E-3</v>
      </c>
      <c r="H194" s="113">
        <v>1750</v>
      </c>
      <c r="I194" s="113">
        <v>501</v>
      </c>
      <c r="K194" s="56"/>
      <c r="L194" s="56"/>
      <c r="M194" s="56"/>
      <c r="N194" s="56"/>
      <c r="O194" s="25"/>
      <c r="P194" s="117"/>
      <c r="Q194" s="118"/>
      <c r="R194" s="118"/>
      <c r="T194" s="2"/>
      <c r="V194" s="2"/>
      <c r="W194" s="2"/>
    </row>
    <row r="195" spans="2:88" s="5" customFormat="1" ht="18" customHeight="1" x14ac:dyDescent="0.3">
      <c r="B195" s="109" t="s">
        <v>141</v>
      </c>
      <c r="C195" s="109"/>
      <c r="D195" s="110"/>
      <c r="E195" s="110"/>
      <c r="F195" s="111">
        <f t="shared" si="10"/>
        <v>18713</v>
      </c>
      <c r="G195" s="112">
        <f t="shared" si="11"/>
        <v>1.1333045459968544E-2</v>
      </c>
      <c r="H195" s="113">
        <v>14091</v>
      </c>
      <c r="I195" s="113">
        <v>4622</v>
      </c>
      <c r="K195" s="114" t="s">
        <v>61</v>
      </c>
      <c r="L195" s="114"/>
      <c r="M195" s="114"/>
      <c r="N195" s="114"/>
      <c r="O195" s="45">
        <f t="shared" si="12"/>
        <v>186179</v>
      </c>
      <c r="P195" s="115">
        <f>O195/$O$197</f>
        <v>0.11275450599537666</v>
      </c>
      <c r="Q195" s="116">
        <v>8</v>
      </c>
      <c r="R195" s="116">
        <v>186171</v>
      </c>
      <c r="T195" s="2"/>
      <c r="V195" s="2"/>
      <c r="W195" s="2"/>
    </row>
    <row r="196" spans="2:88" s="5" customFormat="1" ht="18" customHeight="1" thickBot="1" x14ac:dyDescent="0.35">
      <c r="B196" s="109" t="s">
        <v>142</v>
      </c>
      <c r="C196" s="109"/>
      <c r="D196" s="110"/>
      <c r="E196" s="110"/>
      <c r="F196" s="111">
        <f t="shared" si="10"/>
        <v>509</v>
      </c>
      <c r="G196" s="112">
        <f t="shared" si="11"/>
        <v>3.0826271250595784E-4</v>
      </c>
      <c r="H196" s="113">
        <v>363</v>
      </c>
      <c r="I196" s="113">
        <v>146</v>
      </c>
      <c r="K196" s="56"/>
      <c r="L196" s="56"/>
      <c r="M196" s="56"/>
      <c r="N196" s="56"/>
      <c r="O196" s="25"/>
      <c r="P196" s="117"/>
      <c r="Q196" s="118"/>
      <c r="R196" s="118"/>
      <c r="T196" s="2"/>
      <c r="V196" s="2"/>
      <c r="W196" s="2"/>
    </row>
    <row r="197" spans="2:88" s="5" customFormat="1" ht="18" customHeight="1" x14ac:dyDescent="0.3">
      <c r="B197" s="109" t="s">
        <v>143</v>
      </c>
      <c r="C197" s="109"/>
      <c r="D197" s="110"/>
      <c r="E197" s="110"/>
      <c r="F197" s="111">
        <f t="shared" si="10"/>
        <v>14611</v>
      </c>
      <c r="G197" s="112">
        <f t="shared" si="11"/>
        <v>8.8487750342329079E-3</v>
      </c>
      <c r="H197" s="113">
        <v>7979</v>
      </c>
      <c r="I197" s="113">
        <v>6632</v>
      </c>
      <c r="K197" s="41" t="s">
        <v>5</v>
      </c>
      <c r="L197" s="41"/>
      <c r="M197" s="41"/>
      <c r="N197" s="41"/>
      <c r="O197" s="42">
        <f>SUM(O169:O195)</f>
        <v>1651189</v>
      </c>
      <c r="P197" s="59">
        <f>SUM(P169:P195)</f>
        <v>1</v>
      </c>
      <c r="Q197" s="42">
        <f>SUM(Q169:Q195)</f>
        <v>1004363</v>
      </c>
      <c r="R197" s="42">
        <f>SUM(R169:R195)</f>
        <v>646826</v>
      </c>
      <c r="T197" s="2"/>
      <c r="V197" s="2"/>
      <c r="W197" s="2"/>
    </row>
    <row r="198" spans="2:88" s="5" customFormat="1" ht="18" customHeight="1" x14ac:dyDescent="0.3">
      <c r="B198" s="109" t="s">
        <v>144</v>
      </c>
      <c r="C198" s="109"/>
      <c r="D198" s="110"/>
      <c r="E198" s="110"/>
      <c r="F198" s="111">
        <f t="shared" si="10"/>
        <v>612</v>
      </c>
      <c r="G198" s="112">
        <f t="shared" si="11"/>
        <v>3.7064200403466834E-4</v>
      </c>
      <c r="H198" s="113">
        <v>346</v>
      </c>
      <c r="I198" s="113">
        <v>266</v>
      </c>
      <c r="T198" s="2"/>
      <c r="V198" s="2"/>
      <c r="W198" s="2"/>
    </row>
    <row r="199" spans="2:88" s="5" customFormat="1" ht="18" customHeight="1" x14ac:dyDescent="0.3">
      <c r="B199" s="109" t="s">
        <v>145</v>
      </c>
      <c r="C199" s="109"/>
      <c r="D199" s="110"/>
      <c r="E199" s="110"/>
      <c r="F199" s="111">
        <f t="shared" si="10"/>
        <v>618680</v>
      </c>
      <c r="G199" s="112">
        <f t="shared" si="11"/>
        <v>0.37468757362119054</v>
      </c>
      <c r="H199" s="113">
        <v>339489</v>
      </c>
      <c r="I199" s="113">
        <v>279191</v>
      </c>
      <c r="T199" s="2"/>
      <c r="V199" s="2"/>
      <c r="W199" s="2"/>
    </row>
    <row r="200" spans="2:88" s="5" customFormat="1" ht="18" customHeight="1" thickBot="1" x14ac:dyDescent="0.35">
      <c r="B200" s="121" t="s">
        <v>146</v>
      </c>
      <c r="C200" s="121"/>
      <c r="D200" s="122"/>
      <c r="E200" s="122"/>
      <c r="F200" s="111">
        <f t="shared" si="10"/>
        <v>83272</v>
      </c>
      <c r="G200" s="123">
        <f t="shared" si="11"/>
        <v>5.0431537516298863E-2</v>
      </c>
      <c r="H200" s="113">
        <v>42327</v>
      </c>
      <c r="I200" s="113">
        <v>40945</v>
      </c>
      <c r="T200" s="2"/>
      <c r="V200" s="2"/>
      <c r="W200" s="2"/>
    </row>
    <row r="201" spans="2:88" s="5" customFormat="1" ht="16.899999999999999" customHeight="1" x14ac:dyDescent="0.3">
      <c r="B201" s="124" t="s">
        <v>5</v>
      </c>
      <c r="C201" s="124"/>
      <c r="D201" s="124"/>
      <c r="E201" s="124"/>
      <c r="F201" s="42">
        <f>SUM(F168:F200)</f>
        <v>1651189</v>
      </c>
      <c r="G201" s="125">
        <f t="shared" si="11"/>
        <v>1</v>
      </c>
      <c r="H201" s="42">
        <f>SUM(H168:H200)</f>
        <v>1004363</v>
      </c>
      <c r="I201" s="42">
        <f>SUM(I168:I200)</f>
        <v>646826</v>
      </c>
      <c r="T201" s="2"/>
      <c r="V201" s="2"/>
      <c r="W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</row>
    <row r="202" spans="2:88" s="5" customFormat="1" ht="10.5" customHeight="1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T202" s="2"/>
      <c r="V202" s="2"/>
      <c r="W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</row>
    <row r="203" spans="2:88" s="5" customFormat="1" ht="21.75" customHeight="1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T203" s="2"/>
      <c r="V203" s="2"/>
      <c r="W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</row>
    <row r="204" spans="2:88" s="5" customFormat="1" ht="21.75" customHeight="1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126" t="s">
        <v>147</v>
      </c>
      <c r="L204" s="126"/>
      <c r="M204" s="126"/>
      <c r="N204" s="126"/>
      <c r="O204" s="126"/>
      <c r="P204" s="126"/>
      <c r="Q204" s="126"/>
      <c r="R204" s="126"/>
      <c r="T204" s="2"/>
      <c r="V204" s="2"/>
      <c r="W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</row>
    <row r="205" spans="2:88" s="5" customFormat="1" ht="39.75" customHeight="1" x14ac:dyDescent="0.3">
      <c r="B205" s="72" t="s">
        <v>98</v>
      </c>
      <c r="C205" s="73"/>
      <c r="D205" s="127" t="s">
        <v>148</v>
      </c>
      <c r="E205" s="74">
        <v>2020</v>
      </c>
      <c r="F205" s="75">
        <v>2021</v>
      </c>
      <c r="G205" s="74">
        <v>2022</v>
      </c>
      <c r="H205" s="74">
        <v>2023</v>
      </c>
      <c r="I205" s="74" t="s">
        <v>100</v>
      </c>
      <c r="J205" s="2"/>
      <c r="R205" s="2"/>
      <c r="T205" s="2"/>
      <c r="V205" s="2"/>
      <c r="W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</row>
    <row r="206" spans="2:88" s="5" customFormat="1" ht="21.4" customHeight="1" x14ac:dyDescent="0.3">
      <c r="B206" s="78" t="s">
        <v>70</v>
      </c>
      <c r="C206" s="78"/>
      <c r="D206" s="79">
        <f t="shared" ref="D206:D232" si="13">SUM(E206:I206)</f>
        <v>144460</v>
      </c>
      <c r="E206" s="80">
        <v>16787</v>
      </c>
      <c r="F206" s="81">
        <v>20661</v>
      </c>
      <c r="G206" s="81">
        <v>39013</v>
      </c>
      <c r="H206" s="81">
        <v>34951</v>
      </c>
      <c r="I206" s="81">
        <v>33048</v>
      </c>
      <c r="J206" s="2"/>
      <c r="K206" s="2"/>
      <c r="L206" s="2"/>
      <c r="M206" s="2"/>
      <c r="N206" s="2"/>
      <c r="O206" s="2"/>
      <c r="P206" s="2"/>
      <c r="Q206" s="2"/>
      <c r="R206" s="2"/>
      <c r="T206" s="2"/>
      <c r="V206" s="2"/>
      <c r="W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</row>
    <row r="207" spans="2:88" s="5" customFormat="1" ht="21.4" customHeight="1" x14ac:dyDescent="0.3">
      <c r="B207" s="78" t="s">
        <v>71</v>
      </c>
      <c r="C207" s="78"/>
      <c r="D207" s="79">
        <f t="shared" si="13"/>
        <v>309238</v>
      </c>
      <c r="E207" s="80">
        <v>42812</v>
      </c>
      <c r="F207" s="80">
        <v>35916</v>
      </c>
      <c r="G207" s="80">
        <v>73299</v>
      </c>
      <c r="H207" s="80">
        <v>82537</v>
      </c>
      <c r="I207" s="80">
        <v>74674</v>
      </c>
      <c r="J207" s="2"/>
      <c r="K207" s="2"/>
      <c r="L207" s="2"/>
      <c r="M207" s="2"/>
      <c r="N207" s="2"/>
      <c r="O207" s="2"/>
      <c r="P207" s="2"/>
      <c r="Q207" s="2"/>
      <c r="R207" s="2"/>
      <c r="T207" s="2"/>
      <c r="V207" s="2"/>
      <c r="W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</row>
    <row r="208" spans="2:88" s="5" customFormat="1" ht="21.4" customHeight="1" x14ac:dyDescent="0.3">
      <c r="B208" s="78" t="s">
        <v>72</v>
      </c>
      <c r="C208" s="78"/>
      <c r="D208" s="79">
        <f t="shared" si="13"/>
        <v>179628</v>
      </c>
      <c r="E208" s="80">
        <v>21655</v>
      </c>
      <c r="F208" s="80">
        <v>28204.000000000004</v>
      </c>
      <c r="G208" s="80">
        <v>40789</v>
      </c>
      <c r="H208" s="80">
        <v>46288</v>
      </c>
      <c r="I208" s="80">
        <v>42692</v>
      </c>
      <c r="J208" s="2"/>
      <c r="K208" s="2"/>
      <c r="L208" s="2"/>
      <c r="M208" s="2"/>
      <c r="N208" s="2"/>
      <c r="O208" s="2"/>
      <c r="P208" s="2"/>
      <c r="Q208" s="2"/>
      <c r="R208" s="2"/>
      <c r="T208" s="2"/>
      <c r="V208" s="2"/>
      <c r="W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</row>
    <row r="209" spans="2:88" s="5" customFormat="1" ht="21.4" customHeight="1" x14ac:dyDescent="0.3">
      <c r="B209" s="78" t="s">
        <v>74</v>
      </c>
      <c r="C209" s="78"/>
      <c r="D209" s="79">
        <f t="shared" si="13"/>
        <v>463729</v>
      </c>
      <c r="E209" s="80">
        <v>77065</v>
      </c>
      <c r="F209" s="80">
        <v>69180.000000000015</v>
      </c>
      <c r="G209" s="80">
        <v>96219</v>
      </c>
      <c r="H209" s="80">
        <v>117373</v>
      </c>
      <c r="I209" s="80">
        <v>103892</v>
      </c>
      <c r="J209" s="2"/>
      <c r="K209" s="2"/>
      <c r="L209" s="2"/>
      <c r="M209" s="2"/>
      <c r="N209" s="2"/>
      <c r="O209" s="2"/>
      <c r="P209" s="2"/>
      <c r="Q209" s="2"/>
      <c r="R209" s="2"/>
      <c r="T209" s="2"/>
      <c r="V209" s="2"/>
      <c r="W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</row>
    <row r="210" spans="2:88" s="5" customFormat="1" ht="21.4" customHeight="1" x14ac:dyDescent="0.3">
      <c r="B210" s="78" t="s">
        <v>75</v>
      </c>
      <c r="C210" s="78"/>
      <c r="D210" s="79">
        <f t="shared" si="13"/>
        <v>270560</v>
      </c>
      <c r="E210" s="80">
        <v>47271</v>
      </c>
      <c r="F210" s="80">
        <v>39391</v>
      </c>
      <c r="G210" s="80">
        <v>51183</v>
      </c>
      <c r="H210" s="80">
        <v>65113</v>
      </c>
      <c r="I210" s="80">
        <v>67602</v>
      </c>
      <c r="J210" s="2"/>
      <c r="K210" s="2"/>
      <c r="L210" s="2"/>
      <c r="M210" s="2"/>
      <c r="N210" s="2"/>
      <c r="O210" s="2"/>
      <c r="P210" s="2"/>
      <c r="Q210" s="2"/>
      <c r="R210" s="2"/>
      <c r="T210" s="2"/>
      <c r="V210" s="2"/>
      <c r="W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</row>
    <row r="211" spans="2:88" s="5" customFormat="1" ht="21.4" customHeight="1" x14ac:dyDescent="0.3">
      <c r="B211" s="78" t="s">
        <v>76</v>
      </c>
      <c r="C211" s="78"/>
      <c r="D211" s="79">
        <f t="shared" si="13"/>
        <v>231854</v>
      </c>
      <c r="E211" s="80">
        <v>26670</v>
      </c>
      <c r="F211" s="80">
        <v>26304.999999999996</v>
      </c>
      <c r="G211" s="80">
        <v>63266</v>
      </c>
      <c r="H211" s="80">
        <v>56164</v>
      </c>
      <c r="I211" s="80">
        <v>59449</v>
      </c>
      <c r="J211" s="2"/>
      <c r="K211" s="2"/>
      <c r="L211" s="2"/>
      <c r="M211" s="2"/>
      <c r="N211" s="2"/>
      <c r="O211" s="2"/>
      <c r="P211" s="2"/>
      <c r="Q211" s="2"/>
      <c r="R211" s="2"/>
      <c r="T211" s="2"/>
      <c r="V211" s="2"/>
      <c r="W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</row>
    <row r="212" spans="2:88" s="5" customFormat="1" ht="21.4" customHeight="1" x14ac:dyDescent="0.3">
      <c r="B212" s="78" t="s">
        <v>77</v>
      </c>
      <c r="C212" s="78"/>
      <c r="D212" s="79">
        <f t="shared" si="13"/>
        <v>222376</v>
      </c>
      <c r="E212" s="80">
        <v>35840</v>
      </c>
      <c r="F212" s="80">
        <v>36054</v>
      </c>
      <c r="G212" s="80">
        <v>44311</v>
      </c>
      <c r="H212" s="80">
        <v>58133</v>
      </c>
      <c r="I212" s="80">
        <v>48038</v>
      </c>
      <c r="J212" s="2"/>
      <c r="K212" s="2"/>
      <c r="L212" s="2"/>
      <c r="M212" s="2"/>
      <c r="N212" s="2"/>
      <c r="O212" s="2"/>
      <c r="P212" s="2"/>
      <c r="Q212" s="2"/>
      <c r="R212" s="2"/>
      <c r="T212" s="2"/>
      <c r="V212" s="2"/>
      <c r="W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</row>
    <row r="213" spans="2:88" s="5" customFormat="1" ht="21.4" customHeight="1" x14ac:dyDescent="0.3">
      <c r="B213" s="78" t="s">
        <v>78</v>
      </c>
      <c r="C213" s="78"/>
      <c r="D213" s="79">
        <f t="shared" si="13"/>
        <v>543311</v>
      </c>
      <c r="E213" s="80">
        <v>67106</v>
      </c>
      <c r="F213" s="80">
        <v>85408.000000000015</v>
      </c>
      <c r="G213" s="80">
        <v>117545</v>
      </c>
      <c r="H213" s="80">
        <v>138891</v>
      </c>
      <c r="I213" s="80">
        <v>134361</v>
      </c>
      <c r="J213" s="2"/>
      <c r="K213" s="2"/>
      <c r="L213" s="2"/>
      <c r="M213" s="2"/>
      <c r="N213" s="2"/>
      <c r="O213" s="2"/>
      <c r="P213" s="2"/>
      <c r="Q213" s="2"/>
      <c r="R213" s="2"/>
      <c r="T213" s="2"/>
      <c r="V213" s="2"/>
      <c r="W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</row>
    <row r="214" spans="2:88" s="5" customFormat="1" ht="21.4" customHeight="1" x14ac:dyDescent="0.3">
      <c r="B214" s="78" t="s">
        <v>79</v>
      </c>
      <c r="C214" s="78"/>
      <c r="D214" s="79">
        <f t="shared" si="13"/>
        <v>126394</v>
      </c>
      <c r="E214" s="80">
        <v>18360</v>
      </c>
      <c r="F214" s="80">
        <v>18134</v>
      </c>
      <c r="G214" s="80">
        <v>22445</v>
      </c>
      <c r="H214" s="80">
        <v>30582</v>
      </c>
      <c r="I214" s="81">
        <v>36873</v>
      </c>
      <c r="J214" s="2"/>
      <c r="K214" s="2"/>
      <c r="L214" s="2"/>
      <c r="M214" s="2"/>
      <c r="N214" s="2"/>
      <c r="O214" s="2"/>
      <c r="P214" s="2"/>
      <c r="Q214" s="2"/>
      <c r="R214" s="2"/>
      <c r="T214" s="2"/>
      <c r="V214" s="2"/>
      <c r="W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</row>
    <row r="215" spans="2:88" s="5" customFormat="1" ht="21.4" customHeight="1" x14ac:dyDescent="0.3">
      <c r="B215" s="78" t="s">
        <v>80</v>
      </c>
      <c r="C215" s="78"/>
      <c r="D215" s="79">
        <f t="shared" si="13"/>
        <v>217290</v>
      </c>
      <c r="E215" s="80">
        <v>30472</v>
      </c>
      <c r="F215" s="80">
        <v>35069</v>
      </c>
      <c r="G215" s="80">
        <v>45742</v>
      </c>
      <c r="H215" s="80">
        <v>52333</v>
      </c>
      <c r="I215" s="80">
        <v>53674</v>
      </c>
      <c r="J215" s="2"/>
      <c r="K215" s="2"/>
      <c r="L215" s="2"/>
      <c r="M215" s="2"/>
      <c r="N215" s="2"/>
      <c r="O215" s="2"/>
      <c r="P215" s="2"/>
      <c r="Q215" s="2"/>
      <c r="R215" s="2"/>
      <c r="T215" s="2"/>
      <c r="V215" s="2"/>
      <c r="W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</row>
    <row r="216" spans="2:88" s="5" customFormat="1" ht="21.4" customHeight="1" x14ac:dyDescent="0.3">
      <c r="B216" s="78" t="s">
        <v>81</v>
      </c>
      <c r="C216" s="78"/>
      <c r="D216" s="79">
        <f t="shared" si="13"/>
        <v>295983</v>
      </c>
      <c r="E216" s="80">
        <v>56284</v>
      </c>
      <c r="F216" s="80">
        <v>58495</v>
      </c>
      <c r="G216" s="80">
        <v>50017</v>
      </c>
      <c r="H216" s="80">
        <v>69300</v>
      </c>
      <c r="I216" s="80">
        <v>61887</v>
      </c>
      <c r="J216" s="2"/>
      <c r="K216" s="2"/>
      <c r="L216" s="2"/>
      <c r="M216" s="2"/>
      <c r="N216" s="2"/>
      <c r="O216" s="2"/>
      <c r="P216" s="2"/>
      <c r="Q216" s="2"/>
      <c r="R216" s="2"/>
      <c r="T216" s="2"/>
      <c r="V216" s="2"/>
      <c r="W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</row>
    <row r="217" spans="2:88" s="5" customFormat="1" ht="21.4" customHeight="1" x14ac:dyDescent="0.3">
      <c r="B217" s="78" t="s">
        <v>82</v>
      </c>
      <c r="C217" s="78"/>
      <c r="D217" s="79">
        <f t="shared" si="13"/>
        <v>474689</v>
      </c>
      <c r="E217" s="80">
        <v>77635</v>
      </c>
      <c r="F217" s="80">
        <v>64000.000000000029</v>
      </c>
      <c r="G217" s="80">
        <v>84233</v>
      </c>
      <c r="H217" s="80">
        <v>127870</v>
      </c>
      <c r="I217" s="80">
        <v>120951</v>
      </c>
      <c r="J217" s="2"/>
      <c r="K217" s="2"/>
      <c r="L217" s="2"/>
      <c r="M217" s="2"/>
      <c r="N217" s="2"/>
      <c r="O217" s="2"/>
      <c r="P217" s="2"/>
      <c r="Q217" s="2"/>
      <c r="R217" s="2"/>
      <c r="T217" s="2"/>
      <c r="V217" s="2"/>
      <c r="W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</row>
    <row r="218" spans="2:88" s="5" customFormat="1" ht="21.4" customHeight="1" x14ac:dyDescent="0.3">
      <c r="B218" s="78" t="s">
        <v>83</v>
      </c>
      <c r="C218" s="78"/>
      <c r="D218" s="79">
        <f t="shared" si="13"/>
        <v>346962</v>
      </c>
      <c r="E218" s="80">
        <v>62362</v>
      </c>
      <c r="F218" s="80">
        <v>50831</v>
      </c>
      <c r="G218" s="80">
        <v>65846</v>
      </c>
      <c r="H218" s="80">
        <v>85482</v>
      </c>
      <c r="I218" s="80">
        <v>82441</v>
      </c>
      <c r="J218" s="2"/>
      <c r="K218" s="2"/>
      <c r="L218" s="2"/>
      <c r="M218" s="2"/>
      <c r="N218" s="2"/>
      <c r="O218" s="2"/>
      <c r="P218" s="2"/>
      <c r="Q218" s="2"/>
      <c r="R218" s="2"/>
      <c r="T218" s="2"/>
      <c r="V218" s="2"/>
      <c r="W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</row>
    <row r="219" spans="2:88" s="5" customFormat="1" ht="21.4" customHeight="1" x14ac:dyDescent="0.3">
      <c r="B219" s="78" t="s">
        <v>84</v>
      </c>
      <c r="C219" s="78"/>
      <c r="D219" s="79">
        <f t="shared" si="13"/>
        <v>208701</v>
      </c>
      <c r="E219" s="80">
        <v>35330</v>
      </c>
      <c r="F219" s="80">
        <v>29780</v>
      </c>
      <c r="G219" s="80">
        <v>41523</v>
      </c>
      <c r="H219" s="80">
        <v>56661</v>
      </c>
      <c r="I219" s="80">
        <v>45407</v>
      </c>
      <c r="J219" s="2"/>
      <c r="K219" s="2"/>
      <c r="L219" s="2"/>
      <c r="M219" s="2"/>
      <c r="N219" s="2"/>
      <c r="O219" s="2"/>
      <c r="P219" s="2"/>
      <c r="Q219" s="2"/>
      <c r="R219" s="2"/>
      <c r="T219" s="2"/>
      <c r="V219" s="2"/>
      <c r="W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</row>
    <row r="220" spans="2:88" s="5" customFormat="1" ht="21.4" customHeight="1" x14ac:dyDescent="0.3">
      <c r="B220" s="78" t="s">
        <v>85</v>
      </c>
      <c r="C220" s="78"/>
      <c r="D220" s="79">
        <f t="shared" si="13"/>
        <v>1287944</v>
      </c>
      <c r="E220" s="80">
        <v>225031</v>
      </c>
      <c r="F220" s="80">
        <v>254854</v>
      </c>
      <c r="G220" s="80">
        <v>264217</v>
      </c>
      <c r="H220" s="80">
        <v>284158</v>
      </c>
      <c r="I220" s="80">
        <v>259684</v>
      </c>
      <c r="J220" s="2"/>
      <c r="K220" s="2"/>
      <c r="L220" s="2"/>
      <c r="M220" s="2"/>
      <c r="N220" s="2"/>
      <c r="O220" s="2"/>
      <c r="P220" s="2"/>
      <c r="Q220" s="2"/>
      <c r="R220" s="2"/>
      <c r="T220" s="2"/>
      <c r="V220" s="2"/>
      <c r="W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</row>
    <row r="221" spans="2:88" s="5" customFormat="1" ht="21.4" customHeight="1" x14ac:dyDescent="0.3">
      <c r="B221" s="78" t="s">
        <v>86</v>
      </c>
      <c r="C221" s="78"/>
      <c r="D221" s="79">
        <f t="shared" si="13"/>
        <v>347157</v>
      </c>
      <c r="E221" s="80">
        <v>68232</v>
      </c>
      <c r="F221" s="80">
        <v>49967</v>
      </c>
      <c r="G221" s="80">
        <v>69874</v>
      </c>
      <c r="H221" s="80">
        <v>80794</v>
      </c>
      <c r="I221" s="80">
        <v>78290</v>
      </c>
      <c r="J221" s="2"/>
      <c r="K221" s="2"/>
      <c r="L221" s="2"/>
      <c r="M221" s="2"/>
      <c r="N221" s="2"/>
      <c r="O221" s="2"/>
      <c r="P221" s="2"/>
      <c r="Q221" s="2"/>
      <c r="R221" s="2"/>
      <c r="T221" s="2"/>
      <c r="V221" s="2"/>
      <c r="W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</row>
    <row r="222" spans="2:88" s="5" customFormat="1" ht="21.4" customHeight="1" x14ac:dyDescent="0.3">
      <c r="B222" s="78" t="s">
        <v>87</v>
      </c>
      <c r="C222" s="78"/>
      <c r="D222" s="79">
        <f t="shared" si="13"/>
        <v>137921</v>
      </c>
      <c r="E222" s="80">
        <v>22188</v>
      </c>
      <c r="F222" s="80">
        <v>16408</v>
      </c>
      <c r="G222" s="80">
        <v>27500</v>
      </c>
      <c r="H222" s="80">
        <v>39819</v>
      </c>
      <c r="I222" s="80">
        <v>32006</v>
      </c>
      <c r="J222" s="2"/>
      <c r="K222" s="2"/>
      <c r="L222" s="2"/>
      <c r="M222" s="2"/>
      <c r="N222" s="2"/>
      <c r="O222" s="2"/>
      <c r="P222" s="2"/>
      <c r="Q222" s="2"/>
      <c r="R222" s="2"/>
      <c r="T222" s="2"/>
      <c r="V222" s="2"/>
      <c r="W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</row>
    <row r="223" spans="2:88" s="5" customFormat="1" ht="21.4" customHeight="1" x14ac:dyDescent="0.3">
      <c r="B223" s="78" t="s">
        <v>88</v>
      </c>
      <c r="C223" s="78"/>
      <c r="D223" s="79">
        <f t="shared" si="13"/>
        <v>49639</v>
      </c>
      <c r="E223" s="80">
        <v>6657</v>
      </c>
      <c r="F223" s="80">
        <v>7211</v>
      </c>
      <c r="G223" s="80">
        <v>10052</v>
      </c>
      <c r="H223" s="80">
        <v>9472</v>
      </c>
      <c r="I223" s="81">
        <v>16247</v>
      </c>
      <c r="J223" s="2"/>
      <c r="K223" s="2"/>
      <c r="L223" s="2"/>
      <c r="M223" s="2"/>
      <c r="N223" s="2"/>
      <c r="O223" s="2"/>
      <c r="P223" s="2"/>
      <c r="Q223" s="2"/>
      <c r="R223" s="2"/>
      <c r="T223" s="2"/>
      <c r="V223" s="2"/>
      <c r="W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</row>
    <row r="224" spans="2:88" s="5" customFormat="1" ht="21.4" customHeight="1" x14ac:dyDescent="0.3">
      <c r="B224" s="78" t="s">
        <v>89</v>
      </c>
      <c r="C224" s="78"/>
      <c r="D224" s="79">
        <f t="shared" si="13"/>
        <v>63680</v>
      </c>
      <c r="E224" s="80">
        <v>8549</v>
      </c>
      <c r="F224" s="80">
        <v>11460</v>
      </c>
      <c r="G224" s="80">
        <v>15646</v>
      </c>
      <c r="H224" s="80">
        <v>15248</v>
      </c>
      <c r="I224" s="80">
        <v>12777</v>
      </c>
      <c r="J224" s="2"/>
      <c r="K224" s="2"/>
      <c r="L224" s="2"/>
      <c r="M224" s="2"/>
      <c r="N224" s="2"/>
      <c r="O224" s="2"/>
      <c r="P224" s="2"/>
      <c r="Q224" s="2"/>
      <c r="R224" s="2"/>
      <c r="T224" s="2"/>
      <c r="V224" s="2"/>
      <c r="W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</row>
    <row r="225" spans="2:88" s="5" customFormat="1" ht="21.4" customHeight="1" x14ac:dyDescent="0.3">
      <c r="B225" s="78" t="s">
        <v>90</v>
      </c>
      <c r="C225" s="78"/>
      <c r="D225" s="79">
        <f t="shared" si="13"/>
        <v>118131</v>
      </c>
      <c r="E225" s="80">
        <v>21367</v>
      </c>
      <c r="F225" s="80">
        <v>21984</v>
      </c>
      <c r="G225" s="80">
        <v>22413</v>
      </c>
      <c r="H225" s="80">
        <v>27412</v>
      </c>
      <c r="I225" s="80">
        <v>24955</v>
      </c>
      <c r="J225" s="2"/>
      <c r="K225" s="2"/>
      <c r="L225" s="2"/>
      <c r="M225" s="2"/>
      <c r="N225" s="2"/>
      <c r="O225" s="2"/>
      <c r="P225" s="2"/>
      <c r="Q225" s="2"/>
      <c r="R225" s="2"/>
      <c r="T225" s="2"/>
      <c r="V225" s="2"/>
      <c r="W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</row>
    <row r="226" spans="2:88" s="5" customFormat="1" ht="21.4" customHeight="1" x14ac:dyDescent="0.3">
      <c r="B226" s="78" t="s">
        <v>91</v>
      </c>
      <c r="C226" s="78"/>
      <c r="D226" s="79">
        <f t="shared" si="13"/>
        <v>270345</v>
      </c>
      <c r="E226" s="80">
        <v>43001</v>
      </c>
      <c r="F226" s="80">
        <v>42668</v>
      </c>
      <c r="G226" s="80">
        <v>53372</v>
      </c>
      <c r="H226" s="80">
        <v>66102</v>
      </c>
      <c r="I226" s="80">
        <v>65202</v>
      </c>
      <c r="J226" s="2"/>
      <c r="K226" s="34" t="s">
        <v>21</v>
      </c>
      <c r="L226" s="35" t="s">
        <v>22</v>
      </c>
      <c r="M226" s="36"/>
      <c r="N226" s="2"/>
      <c r="O226" s="2"/>
      <c r="P226" s="2"/>
      <c r="Q226" s="2"/>
      <c r="R226" s="2"/>
      <c r="T226" s="2"/>
      <c r="V226" s="2"/>
      <c r="W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</row>
    <row r="227" spans="2:88" s="5" customFormat="1" ht="21.4" customHeight="1" x14ac:dyDescent="0.3">
      <c r="B227" s="78" t="s">
        <v>92</v>
      </c>
      <c r="C227" s="78"/>
      <c r="D227" s="79">
        <f t="shared" si="13"/>
        <v>288613</v>
      </c>
      <c r="E227" s="80">
        <v>51013</v>
      </c>
      <c r="F227" s="80">
        <v>47625.999999999985</v>
      </c>
      <c r="G227" s="80">
        <v>67869</v>
      </c>
      <c r="H227" s="80">
        <v>59837</v>
      </c>
      <c r="I227" s="80">
        <v>62268</v>
      </c>
      <c r="J227" s="2"/>
      <c r="K227" s="37"/>
      <c r="L227" s="38" t="s">
        <v>149</v>
      </c>
      <c r="M227" s="39"/>
      <c r="N227" s="2"/>
      <c r="O227" s="2"/>
      <c r="P227" s="2"/>
      <c r="Q227" s="2"/>
      <c r="R227" s="2"/>
      <c r="T227" s="2"/>
      <c r="V227" s="2"/>
      <c r="W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</row>
    <row r="228" spans="2:88" s="5" customFormat="1" ht="21.4" customHeight="1" x14ac:dyDescent="0.3">
      <c r="B228" s="78" t="s">
        <v>93</v>
      </c>
      <c r="C228" s="78"/>
      <c r="D228" s="79">
        <f t="shared" si="13"/>
        <v>281989</v>
      </c>
      <c r="E228" s="80">
        <v>46330</v>
      </c>
      <c r="F228" s="80">
        <v>39075</v>
      </c>
      <c r="G228" s="80">
        <v>62548</v>
      </c>
      <c r="H228" s="80">
        <v>69680</v>
      </c>
      <c r="I228" s="80">
        <v>64356</v>
      </c>
      <c r="J228" s="2"/>
      <c r="K228" s="40"/>
      <c r="L228" s="38" t="s">
        <v>150</v>
      </c>
      <c r="M228" s="39"/>
      <c r="N228" s="2"/>
      <c r="O228" s="2"/>
      <c r="P228" s="2"/>
      <c r="Q228" s="2"/>
      <c r="R228" s="2"/>
      <c r="T228" s="2"/>
      <c r="V228" s="2"/>
      <c r="W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</row>
    <row r="229" spans="2:88" s="5" customFormat="1" ht="21.4" customHeight="1" x14ac:dyDescent="0.3">
      <c r="B229" s="78" t="s">
        <v>94</v>
      </c>
      <c r="C229" s="78"/>
      <c r="D229" s="79">
        <f t="shared" si="13"/>
        <v>142556</v>
      </c>
      <c r="E229" s="80">
        <v>15563</v>
      </c>
      <c r="F229" s="80">
        <v>23545.000000000004</v>
      </c>
      <c r="G229" s="80">
        <v>33415</v>
      </c>
      <c r="H229" s="80">
        <v>35290</v>
      </c>
      <c r="I229" s="80">
        <v>34743</v>
      </c>
      <c r="J229" s="2"/>
      <c r="K229" s="43"/>
      <c r="L229" s="38" t="s">
        <v>151</v>
      </c>
      <c r="M229" s="39"/>
      <c r="N229" s="2"/>
      <c r="O229" s="2"/>
      <c r="P229" s="2"/>
      <c r="Q229" s="2"/>
      <c r="R229" s="2"/>
      <c r="T229" s="2"/>
      <c r="V229" s="2"/>
      <c r="W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</row>
    <row r="230" spans="2:88" s="5" customFormat="1" ht="21.4" customHeight="1" x14ac:dyDescent="0.3">
      <c r="B230" s="78" t="s">
        <v>95</v>
      </c>
      <c r="C230" s="78"/>
      <c r="D230" s="79">
        <f t="shared" si="13"/>
        <v>108577</v>
      </c>
      <c r="E230" s="80">
        <v>16598</v>
      </c>
      <c r="F230" s="80">
        <v>21255</v>
      </c>
      <c r="G230" s="80">
        <v>23356</v>
      </c>
      <c r="H230" s="80">
        <v>25704</v>
      </c>
      <c r="I230" s="80">
        <v>21664</v>
      </c>
      <c r="J230" s="2"/>
      <c r="K230" s="47"/>
      <c r="L230" s="38" t="s">
        <v>152</v>
      </c>
      <c r="M230" s="39"/>
      <c r="N230" s="2"/>
      <c r="O230" s="2"/>
      <c r="P230" s="2"/>
      <c r="Q230" s="2"/>
      <c r="R230" s="2"/>
      <c r="T230" s="2"/>
      <c r="V230" s="2"/>
      <c r="W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</row>
    <row r="231" spans="2:88" s="5" customFormat="1" ht="21.4" customHeight="1" thickBot="1" x14ac:dyDescent="0.35">
      <c r="B231" s="82" t="s">
        <v>96</v>
      </c>
      <c r="C231" s="82"/>
      <c r="D231" s="79">
        <f t="shared" si="13"/>
        <v>54368</v>
      </c>
      <c r="E231" s="83">
        <v>5015</v>
      </c>
      <c r="F231" s="83">
        <v>8414</v>
      </c>
      <c r="G231" s="83">
        <v>13208</v>
      </c>
      <c r="H231" s="83">
        <v>13723</v>
      </c>
      <c r="I231" s="83">
        <v>14008</v>
      </c>
      <c r="J231" s="2"/>
      <c r="K231" s="48"/>
      <c r="L231" s="38" t="s">
        <v>153</v>
      </c>
      <c r="M231" s="39"/>
      <c r="N231" s="2"/>
      <c r="O231" s="2"/>
      <c r="P231" s="2"/>
      <c r="Q231" s="2"/>
      <c r="R231" s="2"/>
      <c r="T231" s="2"/>
      <c r="V231" s="2"/>
      <c r="W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</row>
    <row r="232" spans="2:88" s="5" customFormat="1" ht="18" customHeight="1" x14ac:dyDescent="0.3">
      <c r="B232" s="41" t="s">
        <v>5</v>
      </c>
      <c r="C232" s="41"/>
      <c r="D232" s="42">
        <f t="shared" si="13"/>
        <v>7186095</v>
      </c>
      <c r="E232" s="42">
        <f>SUM(E206:E231)</f>
        <v>1145193</v>
      </c>
      <c r="F232" s="42">
        <f>SUM(F206:F231)</f>
        <v>1141895</v>
      </c>
      <c r="G232" s="42">
        <f>SUM(G206:G231)</f>
        <v>1498901</v>
      </c>
      <c r="H232" s="42">
        <f>SUM(H206:H231)</f>
        <v>1748917</v>
      </c>
      <c r="I232" s="42">
        <f>SUM(I206:I231)</f>
        <v>1651189</v>
      </c>
      <c r="J232" s="2"/>
      <c r="K232" s="49"/>
      <c r="L232" s="38" t="s">
        <v>154</v>
      </c>
      <c r="M232" s="39"/>
      <c r="N232" s="2"/>
      <c r="O232" s="2"/>
      <c r="P232" s="2"/>
      <c r="Q232" s="2"/>
      <c r="R232" s="2"/>
      <c r="T232" s="2"/>
      <c r="V232" s="2"/>
      <c r="W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</row>
    <row r="233" spans="2:88" s="5" customFormat="1" ht="15" customHeight="1" thickBot="1" x14ac:dyDescent="0.35">
      <c r="B233" s="84" t="s">
        <v>35</v>
      </c>
      <c r="C233" s="84"/>
      <c r="D233" s="85">
        <v>1</v>
      </c>
      <c r="E233" s="85">
        <f>E232/$D$232</f>
        <v>0.15936235187539269</v>
      </c>
      <c r="F233" s="85">
        <f>F232/$D$232</f>
        <v>0.15890340998831773</v>
      </c>
      <c r="G233" s="85">
        <f>G232/$D$232</f>
        <v>0.20858352137009042</v>
      </c>
      <c r="H233" s="85">
        <f>H232/$D$232</f>
        <v>0.24337515716115637</v>
      </c>
      <c r="I233" s="85">
        <f>I232/$D$232</f>
        <v>0.22977555960504278</v>
      </c>
      <c r="J233" s="2"/>
      <c r="N233" s="2"/>
      <c r="O233" s="2"/>
      <c r="P233" s="2"/>
      <c r="Q233" s="2"/>
      <c r="R233" s="2"/>
      <c r="T233" s="2"/>
      <c r="V233" s="2"/>
      <c r="W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</row>
    <row r="234" spans="2:88" s="5" customFormat="1" ht="11.45" customHeight="1" x14ac:dyDescent="0.3">
      <c r="B234" s="70" t="s">
        <v>101</v>
      </c>
      <c r="C234" s="19"/>
      <c r="D234" s="19"/>
      <c r="E234" s="19"/>
      <c r="F234" s="19"/>
      <c r="G234" s="19"/>
      <c r="H234" s="19"/>
      <c r="I234" s="19"/>
      <c r="J234" s="2"/>
      <c r="K234" s="2"/>
      <c r="L234" s="2"/>
      <c r="M234" s="2"/>
      <c r="N234" s="2"/>
      <c r="O234" s="2"/>
      <c r="P234" s="2"/>
      <c r="Q234" s="2"/>
      <c r="R234" s="2"/>
      <c r="T234" s="2"/>
      <c r="V234" s="2"/>
      <c r="W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</row>
    <row r="235" spans="2:88" s="5" customFormat="1" ht="18.75" customHeight="1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V235" s="2"/>
      <c r="W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</row>
    <row r="236" spans="2:88" s="5" customFormat="1" ht="18.75" customHeight="1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V236" s="2"/>
      <c r="W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</row>
    <row r="237" spans="2:88" s="5" customFormat="1" ht="18.75" customHeight="1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V237" s="2"/>
      <c r="W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</row>
    <row r="238" spans="2:88" s="5" customFormat="1" ht="18.75" customHeight="1" x14ac:dyDescent="0.3">
      <c r="B238" s="22" t="s">
        <v>155</v>
      </c>
      <c r="C238" s="23"/>
      <c r="D238" s="23"/>
      <c r="E238" s="23"/>
      <c r="F238" s="61" t="s">
        <v>5</v>
      </c>
      <c r="G238" s="62" t="s">
        <v>35</v>
      </c>
      <c r="H238" s="108" t="s">
        <v>103</v>
      </c>
      <c r="I238" s="108" t="s">
        <v>104</v>
      </c>
      <c r="J238" s="2"/>
      <c r="K238" s="2"/>
      <c r="L238" s="23" t="s">
        <v>156</v>
      </c>
      <c r="M238" s="23"/>
      <c r="N238" s="21"/>
      <c r="O238" s="61" t="s">
        <v>5</v>
      </c>
      <c r="P238" s="62" t="s">
        <v>35</v>
      </c>
      <c r="Q238" s="128" t="s">
        <v>157</v>
      </c>
      <c r="R238" s="129"/>
      <c r="T238" s="2"/>
      <c r="V238" s="2"/>
      <c r="W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</row>
    <row r="239" spans="2:88" s="5" customFormat="1" ht="24.75" customHeight="1" x14ac:dyDescent="0.3">
      <c r="B239" s="22"/>
      <c r="C239" s="23"/>
      <c r="D239" s="23"/>
      <c r="E239" s="23"/>
      <c r="F239" s="61"/>
      <c r="G239" s="62"/>
      <c r="H239" s="32"/>
      <c r="I239" s="32"/>
      <c r="K239" s="130"/>
      <c r="L239" s="23"/>
      <c r="M239" s="23"/>
      <c r="N239" s="21"/>
      <c r="O239" s="61"/>
      <c r="P239" s="62"/>
      <c r="Q239" s="88" t="s">
        <v>103</v>
      </c>
      <c r="R239" s="88" t="s">
        <v>104</v>
      </c>
      <c r="T239" s="2"/>
      <c r="V239" s="2"/>
      <c r="W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</row>
    <row r="240" spans="2:88" ht="25.5" customHeight="1" x14ac:dyDescent="0.3">
      <c r="B240" s="109" t="s">
        <v>158</v>
      </c>
      <c r="C240" s="109"/>
      <c r="D240" s="110"/>
      <c r="E240" s="110"/>
      <c r="F240" s="111">
        <f t="shared" ref="F240:F294" si="14">H240+I240</f>
        <v>331</v>
      </c>
      <c r="G240" s="131">
        <f t="shared" ref="G240:G295" si="15">F240/$F$201</f>
        <v>2.0046160675731245E-4</v>
      </c>
      <c r="H240" s="113">
        <v>183</v>
      </c>
      <c r="I240" s="113">
        <v>148</v>
      </c>
      <c r="K240" s="130"/>
      <c r="L240" s="56" t="s">
        <v>159</v>
      </c>
      <c r="M240" s="56"/>
      <c r="N240" s="56"/>
      <c r="O240" s="91">
        <f>SUM(Q240:R240)</f>
        <v>319533</v>
      </c>
      <c r="P240" s="57">
        <f>O240/$O$244</f>
        <v>0.19351691417517922</v>
      </c>
      <c r="Q240" s="33">
        <v>95685</v>
      </c>
      <c r="R240" s="33">
        <v>223848</v>
      </c>
    </row>
    <row r="241" spans="2:18" ht="25.5" customHeight="1" x14ac:dyDescent="0.3">
      <c r="B241" s="109" t="s">
        <v>160</v>
      </c>
      <c r="C241" s="109"/>
      <c r="D241" s="110"/>
      <c r="E241" s="110"/>
      <c r="F241" s="111">
        <f t="shared" si="14"/>
        <v>1082</v>
      </c>
      <c r="G241" s="131">
        <f t="shared" si="15"/>
        <v>6.5528537314626001E-4</v>
      </c>
      <c r="H241" s="113">
        <v>550</v>
      </c>
      <c r="I241" s="113">
        <v>532</v>
      </c>
      <c r="K241" s="130"/>
      <c r="L241" s="65" t="s">
        <v>161</v>
      </c>
      <c r="M241" s="65"/>
      <c r="N241" s="65"/>
      <c r="O241" s="91">
        <f>SUM(Q241:R241)</f>
        <v>9313</v>
      </c>
      <c r="P241" s="57">
        <f>O241/$O$244</f>
        <v>5.6401780777367095E-3</v>
      </c>
      <c r="Q241" s="33">
        <v>6675</v>
      </c>
      <c r="R241" s="33">
        <v>2638</v>
      </c>
    </row>
    <row r="242" spans="2:18" ht="25.5" customHeight="1" x14ac:dyDescent="0.3">
      <c r="B242" s="109" t="s">
        <v>162</v>
      </c>
      <c r="C242" s="109"/>
      <c r="D242" s="110"/>
      <c r="E242" s="110"/>
      <c r="F242" s="111">
        <f t="shared" si="14"/>
        <v>51</v>
      </c>
      <c r="G242" s="131">
        <f t="shared" si="15"/>
        <v>3.0886833669555693E-5</v>
      </c>
      <c r="H242" s="113">
        <v>38</v>
      </c>
      <c r="I242" s="113">
        <v>13</v>
      </c>
      <c r="K242" s="130"/>
      <c r="L242" s="132" t="s">
        <v>163</v>
      </c>
      <c r="M242" s="132"/>
      <c r="N242" s="132"/>
      <c r="O242" s="91">
        <f>SUM(Q242:R242)</f>
        <v>9812</v>
      </c>
      <c r="P242" s="57">
        <f>O242/$O$244</f>
        <v>5.9423845483466764E-3</v>
      </c>
      <c r="Q242" s="33">
        <v>4703</v>
      </c>
      <c r="R242" s="33">
        <v>5109</v>
      </c>
    </row>
    <row r="243" spans="2:18" ht="25.5" customHeight="1" thickBot="1" x14ac:dyDescent="0.35">
      <c r="B243" s="109" t="s">
        <v>164</v>
      </c>
      <c r="C243" s="109"/>
      <c r="D243" s="110"/>
      <c r="E243" s="110"/>
      <c r="F243" s="111">
        <f t="shared" si="14"/>
        <v>208948</v>
      </c>
      <c r="G243" s="131">
        <f t="shared" si="15"/>
        <v>0.12654396316835928</v>
      </c>
      <c r="H243" s="113">
        <v>85</v>
      </c>
      <c r="I243" s="113">
        <v>208863</v>
      </c>
      <c r="K243" s="130"/>
      <c r="L243" s="133" t="s">
        <v>165</v>
      </c>
      <c r="M243" s="134"/>
      <c r="N243" s="135"/>
      <c r="O243" s="91">
        <f>SUM(Q243:R243)</f>
        <v>1312531</v>
      </c>
      <c r="P243" s="57">
        <f>O243/$O$244</f>
        <v>0.79490052319873739</v>
      </c>
      <c r="Q243" s="33">
        <v>897300</v>
      </c>
      <c r="R243" s="33">
        <v>415231</v>
      </c>
    </row>
    <row r="244" spans="2:18" ht="25.5" customHeight="1" x14ac:dyDescent="0.3">
      <c r="B244" s="109" t="s">
        <v>166</v>
      </c>
      <c r="C244" s="109"/>
      <c r="D244" s="110"/>
      <c r="E244" s="110"/>
      <c r="F244" s="111">
        <f t="shared" si="14"/>
        <v>46</v>
      </c>
      <c r="G244" s="131">
        <f t="shared" si="15"/>
        <v>2.785871272156004E-5</v>
      </c>
      <c r="H244" s="113">
        <v>24</v>
      </c>
      <c r="I244" s="113">
        <v>22</v>
      </c>
      <c r="K244" s="130"/>
      <c r="L244" s="136" t="s">
        <v>5</v>
      </c>
      <c r="M244" s="136"/>
      <c r="N244" s="136"/>
      <c r="O244" s="42">
        <f>SUM(O240:O243)</f>
        <v>1651189</v>
      </c>
      <c r="P244" s="66">
        <f>SUM(P240:P243)</f>
        <v>1</v>
      </c>
      <c r="Q244" s="42">
        <f>SUM(Q240:Q243)</f>
        <v>1004363</v>
      </c>
      <c r="R244" s="42">
        <f>SUM(R240:R243)</f>
        <v>646826</v>
      </c>
    </row>
    <row r="245" spans="2:18" ht="25.5" customHeight="1" x14ac:dyDescent="0.3">
      <c r="B245" s="109" t="s">
        <v>167</v>
      </c>
      <c r="C245" s="109"/>
      <c r="D245" s="110"/>
      <c r="E245" s="110"/>
      <c r="F245" s="111">
        <f t="shared" si="14"/>
        <v>209</v>
      </c>
      <c r="G245" s="131">
        <f t="shared" si="15"/>
        <v>1.2657545562621845E-4</v>
      </c>
      <c r="H245" s="113">
        <v>95</v>
      </c>
      <c r="I245" s="113">
        <v>114</v>
      </c>
      <c r="K245" s="130"/>
      <c r="M245" s="137"/>
    </row>
    <row r="246" spans="2:18" ht="25.5" customHeight="1" x14ac:dyDescent="0.3">
      <c r="B246" s="109" t="s">
        <v>168</v>
      </c>
      <c r="C246" s="109"/>
      <c r="D246" s="110"/>
      <c r="E246" s="110"/>
      <c r="F246" s="111">
        <f t="shared" si="14"/>
        <v>1131178</v>
      </c>
      <c r="G246" s="131">
        <f t="shared" si="15"/>
        <v>0.68506875954236612</v>
      </c>
      <c r="H246" s="113">
        <v>795775</v>
      </c>
      <c r="I246" s="113">
        <v>335403</v>
      </c>
      <c r="K246" s="130"/>
    </row>
    <row r="247" spans="2:18" ht="25.5" customHeight="1" x14ac:dyDescent="0.3">
      <c r="B247" s="109" t="s">
        <v>169</v>
      </c>
      <c r="C247" s="109"/>
      <c r="D247" s="110"/>
      <c r="E247" s="110"/>
      <c r="F247" s="111">
        <f t="shared" si="14"/>
        <v>2662</v>
      </c>
      <c r="G247" s="131">
        <f t="shared" si="15"/>
        <v>1.6121715927128876E-3</v>
      </c>
      <c r="H247" s="113">
        <v>1410</v>
      </c>
      <c r="I247" s="113">
        <v>1252</v>
      </c>
      <c r="K247" s="130"/>
    </row>
    <row r="248" spans="2:18" ht="25.5" customHeight="1" x14ac:dyDescent="0.3">
      <c r="B248" s="109" t="s">
        <v>170</v>
      </c>
      <c r="C248" s="109"/>
      <c r="D248" s="110"/>
      <c r="E248" s="110"/>
      <c r="F248" s="111">
        <f t="shared" si="14"/>
        <v>7107</v>
      </c>
      <c r="G248" s="131">
        <f t="shared" si="15"/>
        <v>4.3041711154810265E-3</v>
      </c>
      <c r="H248" s="113">
        <v>3379</v>
      </c>
      <c r="I248" s="113">
        <v>3728</v>
      </c>
      <c r="K248" s="130"/>
    </row>
    <row r="249" spans="2:18" ht="25.5" customHeight="1" x14ac:dyDescent="0.3">
      <c r="B249" s="109" t="s">
        <v>171</v>
      </c>
      <c r="C249" s="109"/>
      <c r="D249" s="110"/>
      <c r="E249" s="110"/>
      <c r="F249" s="111">
        <f t="shared" si="14"/>
        <v>0</v>
      </c>
      <c r="G249" s="131">
        <f t="shared" si="15"/>
        <v>0</v>
      </c>
      <c r="H249" s="113">
        <v>0</v>
      </c>
      <c r="I249" s="113">
        <v>0</v>
      </c>
      <c r="K249" s="130"/>
    </row>
    <row r="250" spans="2:18" ht="25.5" customHeight="1" x14ac:dyDescent="0.3">
      <c r="B250" s="109" t="s">
        <v>172</v>
      </c>
      <c r="C250" s="109"/>
      <c r="D250" s="110"/>
      <c r="E250" s="110"/>
      <c r="F250" s="111">
        <f t="shared" si="14"/>
        <v>3211</v>
      </c>
      <c r="G250" s="131">
        <f t="shared" si="15"/>
        <v>1.9446592728028106E-3</v>
      </c>
      <c r="H250" s="113">
        <v>1739</v>
      </c>
      <c r="I250" s="113">
        <v>1472</v>
      </c>
      <c r="K250" s="130"/>
    </row>
    <row r="251" spans="2:18" ht="25.5" customHeight="1" x14ac:dyDescent="0.3">
      <c r="B251" s="109" t="s">
        <v>173</v>
      </c>
      <c r="C251" s="109"/>
      <c r="D251" s="110"/>
      <c r="E251" s="110"/>
      <c r="F251" s="111">
        <f t="shared" si="14"/>
        <v>0</v>
      </c>
      <c r="G251" s="131">
        <f t="shared" si="15"/>
        <v>0</v>
      </c>
      <c r="H251" s="113">
        <v>0</v>
      </c>
      <c r="I251" s="113">
        <v>0</v>
      </c>
      <c r="K251" s="130"/>
    </row>
    <row r="252" spans="2:18" ht="25.5" customHeight="1" x14ac:dyDescent="0.3">
      <c r="B252" s="109" t="s">
        <v>174</v>
      </c>
      <c r="C252" s="109"/>
      <c r="D252" s="110"/>
      <c r="E252" s="110"/>
      <c r="F252" s="111">
        <f t="shared" si="14"/>
        <v>100</v>
      </c>
      <c r="G252" s="131">
        <f t="shared" si="15"/>
        <v>6.0562418959913129E-5</v>
      </c>
      <c r="H252" s="113">
        <v>60</v>
      </c>
      <c r="I252" s="113">
        <v>40</v>
      </c>
      <c r="K252" s="130"/>
    </row>
    <row r="253" spans="2:18" ht="25.5" customHeight="1" x14ac:dyDescent="0.3">
      <c r="B253" s="109" t="s">
        <v>175</v>
      </c>
      <c r="C253" s="109"/>
      <c r="D253" s="110"/>
      <c r="E253" s="110"/>
      <c r="F253" s="111">
        <f t="shared" si="14"/>
        <v>0</v>
      </c>
      <c r="G253" s="131">
        <f t="shared" si="15"/>
        <v>0</v>
      </c>
      <c r="H253" s="113">
        <v>0</v>
      </c>
      <c r="I253" s="113">
        <v>0</v>
      </c>
      <c r="K253" s="130"/>
      <c r="L253" s="23" t="s">
        <v>176</v>
      </c>
      <c r="M253" s="21"/>
      <c r="N253" s="61" t="s">
        <v>5</v>
      </c>
      <c r="O253" s="62" t="s">
        <v>35</v>
      </c>
      <c r="P253" s="128" t="s">
        <v>157</v>
      </c>
      <c r="Q253" s="129"/>
    </row>
    <row r="254" spans="2:18" ht="25.5" customHeight="1" x14ac:dyDescent="0.3">
      <c r="B254" s="109" t="s">
        <v>177</v>
      </c>
      <c r="C254" s="109"/>
      <c r="D254" s="110"/>
      <c r="E254" s="110"/>
      <c r="F254" s="111">
        <f t="shared" si="14"/>
        <v>7773</v>
      </c>
      <c r="G254" s="131">
        <f t="shared" si="15"/>
        <v>4.7075168257540477E-3</v>
      </c>
      <c r="H254" s="113">
        <v>2705</v>
      </c>
      <c r="I254" s="113">
        <v>5068</v>
      </c>
      <c r="K254" s="130"/>
      <c r="L254" s="23"/>
      <c r="M254" s="21"/>
      <c r="N254" s="61"/>
      <c r="O254" s="62"/>
      <c r="P254" s="88" t="s">
        <v>103</v>
      </c>
      <c r="Q254" s="88" t="s">
        <v>104</v>
      </c>
    </row>
    <row r="255" spans="2:18" ht="25.5" customHeight="1" x14ac:dyDescent="0.3">
      <c r="B255" s="109" t="s">
        <v>178</v>
      </c>
      <c r="C255" s="109"/>
      <c r="D255" s="110"/>
      <c r="E255" s="110"/>
      <c r="F255" s="111">
        <f t="shared" si="14"/>
        <v>34711</v>
      </c>
      <c r="G255" s="131">
        <f t="shared" si="15"/>
        <v>2.1021821245175445E-2</v>
      </c>
      <c r="H255" s="113">
        <v>19693</v>
      </c>
      <c r="I255" s="113">
        <v>15018</v>
      </c>
      <c r="K255" s="130"/>
      <c r="L255" s="24" t="s">
        <v>179</v>
      </c>
      <c r="M255" s="24"/>
      <c r="N255" s="91">
        <f>SUM(P255:Q255)</f>
        <v>1430314</v>
      </c>
      <c r="O255" s="57">
        <f>N255/$N$257</f>
        <v>0.86623275712229186</v>
      </c>
      <c r="P255" s="33">
        <v>855821</v>
      </c>
      <c r="Q255" s="33">
        <v>574493</v>
      </c>
    </row>
    <row r="256" spans="2:18" ht="25.5" customHeight="1" thickBot="1" x14ac:dyDescent="0.35">
      <c r="B256" s="109" t="s">
        <v>180</v>
      </c>
      <c r="C256" s="109"/>
      <c r="D256" s="110"/>
      <c r="E256" s="110"/>
      <c r="F256" s="111">
        <f t="shared" si="14"/>
        <v>57303</v>
      </c>
      <c r="G256" s="131">
        <f t="shared" si="15"/>
        <v>3.4704082936599018E-2</v>
      </c>
      <c r="H256" s="113">
        <v>32372</v>
      </c>
      <c r="I256" s="113">
        <v>24931</v>
      </c>
      <c r="K256" s="130"/>
      <c r="L256" s="138" t="s">
        <v>181</v>
      </c>
      <c r="M256" s="138"/>
      <c r="N256" s="91">
        <f>SUM(P256:Q256)</f>
        <v>220875</v>
      </c>
      <c r="O256" s="57">
        <f>N256/$N$257</f>
        <v>0.13376724287770814</v>
      </c>
      <c r="P256" s="33">
        <v>148542</v>
      </c>
      <c r="Q256" s="33">
        <v>72333</v>
      </c>
    </row>
    <row r="257" spans="2:18" ht="25.5" customHeight="1" x14ac:dyDescent="0.3">
      <c r="B257" s="109" t="s">
        <v>182</v>
      </c>
      <c r="C257" s="109"/>
      <c r="D257" s="110"/>
      <c r="E257" s="110"/>
      <c r="F257" s="111">
        <f t="shared" si="14"/>
        <v>944</v>
      </c>
      <c r="G257" s="131">
        <f t="shared" si="15"/>
        <v>5.7170923498157998E-4</v>
      </c>
      <c r="H257" s="113">
        <v>502</v>
      </c>
      <c r="I257" s="113">
        <v>442</v>
      </c>
      <c r="K257" s="130"/>
      <c r="L257" s="139" t="s">
        <v>5</v>
      </c>
      <c r="M257" s="139"/>
      <c r="N257" s="42">
        <f>SUM(N255:N256)</f>
        <v>1651189</v>
      </c>
      <c r="O257" s="66">
        <f>SUM(O255:O256)</f>
        <v>1</v>
      </c>
      <c r="P257" s="42">
        <f>SUM(P255:P256)</f>
        <v>1004363</v>
      </c>
      <c r="Q257" s="42">
        <f>SUM(Q255:Q256)</f>
        <v>646826</v>
      </c>
    </row>
    <row r="258" spans="2:18" ht="25.5" customHeight="1" x14ac:dyDescent="0.3">
      <c r="B258" s="109" t="s">
        <v>183</v>
      </c>
      <c r="C258" s="109"/>
      <c r="D258" s="110"/>
      <c r="E258" s="110"/>
      <c r="F258" s="111">
        <f t="shared" si="14"/>
        <v>0</v>
      </c>
      <c r="G258" s="131">
        <f t="shared" si="15"/>
        <v>0</v>
      </c>
      <c r="H258" s="113">
        <v>0</v>
      </c>
      <c r="I258" s="113">
        <v>0</v>
      </c>
      <c r="K258" s="130"/>
    </row>
    <row r="259" spans="2:18" ht="25.5" customHeight="1" x14ac:dyDescent="0.3">
      <c r="B259" s="109" t="s">
        <v>184</v>
      </c>
      <c r="C259" s="109"/>
      <c r="D259" s="110"/>
      <c r="E259" s="110"/>
      <c r="F259" s="111">
        <f t="shared" si="14"/>
        <v>0</v>
      </c>
      <c r="G259" s="131">
        <f t="shared" si="15"/>
        <v>0</v>
      </c>
      <c r="H259" s="113">
        <v>0</v>
      </c>
      <c r="I259" s="113">
        <v>0</v>
      </c>
      <c r="K259" s="130"/>
      <c r="N259" s="50"/>
      <c r="O259" s="50"/>
      <c r="P259" s="50"/>
      <c r="Q259" s="50"/>
      <c r="R259" s="50"/>
    </row>
    <row r="260" spans="2:18" ht="25.5" customHeight="1" x14ac:dyDescent="0.3">
      <c r="B260" s="109" t="s">
        <v>185</v>
      </c>
      <c r="C260" s="109"/>
      <c r="D260" s="110"/>
      <c r="E260" s="110"/>
      <c r="F260" s="111">
        <f t="shared" si="14"/>
        <v>0</v>
      </c>
      <c r="G260" s="131">
        <f t="shared" si="15"/>
        <v>0</v>
      </c>
      <c r="H260" s="113">
        <v>0</v>
      </c>
      <c r="I260" s="113">
        <v>0</v>
      </c>
      <c r="K260" s="130"/>
    </row>
    <row r="261" spans="2:18" ht="25.5" customHeight="1" x14ac:dyDescent="0.3">
      <c r="B261" s="109" t="s">
        <v>186</v>
      </c>
      <c r="C261" s="109"/>
      <c r="D261" s="110"/>
      <c r="E261" s="110"/>
      <c r="F261" s="111">
        <f t="shared" si="14"/>
        <v>0</v>
      </c>
      <c r="G261" s="131">
        <f t="shared" si="15"/>
        <v>0</v>
      </c>
      <c r="H261" s="113">
        <v>0</v>
      </c>
      <c r="I261" s="113">
        <v>0</v>
      </c>
      <c r="K261" s="130"/>
    </row>
    <row r="262" spans="2:18" ht="25.5" customHeight="1" x14ac:dyDescent="0.3">
      <c r="B262" s="109" t="s">
        <v>187</v>
      </c>
      <c r="C262" s="109"/>
      <c r="D262" s="110"/>
      <c r="E262" s="110"/>
      <c r="F262" s="111">
        <f t="shared" si="14"/>
        <v>0</v>
      </c>
      <c r="G262" s="131">
        <f t="shared" si="15"/>
        <v>0</v>
      </c>
      <c r="H262" s="113">
        <v>0</v>
      </c>
      <c r="I262" s="113">
        <v>0</v>
      </c>
      <c r="K262" s="130"/>
    </row>
    <row r="263" spans="2:18" ht="25.5" customHeight="1" x14ac:dyDescent="0.3">
      <c r="B263" s="109" t="s">
        <v>188</v>
      </c>
      <c r="C263" s="109"/>
      <c r="D263" s="110"/>
      <c r="E263" s="110"/>
      <c r="F263" s="111">
        <f t="shared" si="14"/>
        <v>0</v>
      </c>
      <c r="G263" s="131">
        <f t="shared" si="15"/>
        <v>0</v>
      </c>
      <c r="H263" s="113">
        <v>0</v>
      </c>
      <c r="I263" s="113">
        <v>0</v>
      </c>
      <c r="K263" s="130"/>
      <c r="R263"/>
    </row>
    <row r="264" spans="2:18" ht="25.5" customHeight="1" x14ac:dyDescent="0.3">
      <c r="B264" s="109" t="s">
        <v>189</v>
      </c>
      <c r="C264" s="109"/>
      <c r="D264" s="110"/>
      <c r="E264" s="110"/>
      <c r="F264" s="111">
        <f t="shared" si="14"/>
        <v>0</v>
      </c>
      <c r="G264" s="131">
        <f t="shared" si="15"/>
        <v>0</v>
      </c>
      <c r="H264" s="113">
        <v>0</v>
      </c>
      <c r="I264" s="113">
        <v>0</v>
      </c>
      <c r="K264" s="130"/>
      <c r="R264"/>
    </row>
    <row r="265" spans="2:18" ht="25.5" customHeight="1" x14ac:dyDescent="0.3">
      <c r="B265" s="109" t="s">
        <v>190</v>
      </c>
      <c r="C265" s="109"/>
      <c r="D265" s="110"/>
      <c r="E265" s="110"/>
      <c r="F265" s="111">
        <f t="shared" si="14"/>
        <v>0</v>
      </c>
      <c r="G265" s="131">
        <f t="shared" si="15"/>
        <v>0</v>
      </c>
      <c r="H265" s="113">
        <v>0</v>
      </c>
      <c r="I265" s="113">
        <v>0</v>
      </c>
      <c r="K265" s="130"/>
      <c r="R265"/>
    </row>
    <row r="266" spans="2:18" ht="25.5" customHeight="1" x14ac:dyDescent="0.3">
      <c r="B266" s="109" t="s">
        <v>191</v>
      </c>
      <c r="C266" s="109"/>
      <c r="D266" s="110"/>
      <c r="E266" s="110"/>
      <c r="F266" s="111">
        <f t="shared" si="14"/>
        <v>93</v>
      </c>
      <c r="G266" s="131">
        <f t="shared" si="15"/>
        <v>5.6323049632719209E-5</v>
      </c>
      <c r="H266" s="113">
        <v>62</v>
      </c>
      <c r="I266" s="113">
        <v>31</v>
      </c>
      <c r="K266" s="130"/>
      <c r="R266"/>
    </row>
    <row r="267" spans="2:18" ht="25.5" customHeight="1" x14ac:dyDescent="0.3">
      <c r="B267" s="109" t="s">
        <v>192</v>
      </c>
      <c r="C267" s="109"/>
      <c r="D267" s="110"/>
      <c r="E267" s="110"/>
      <c r="F267" s="111">
        <f t="shared" si="14"/>
        <v>0</v>
      </c>
      <c r="G267" s="131">
        <f t="shared" si="15"/>
        <v>0</v>
      </c>
      <c r="H267" s="113">
        <v>0</v>
      </c>
      <c r="I267" s="113">
        <v>0</v>
      </c>
      <c r="K267" s="130"/>
      <c r="R267"/>
    </row>
    <row r="268" spans="2:18" ht="25.5" customHeight="1" x14ac:dyDescent="0.3">
      <c r="B268" s="109" t="s">
        <v>193</v>
      </c>
      <c r="C268" s="109"/>
      <c r="D268" s="110"/>
      <c r="E268" s="110"/>
      <c r="F268" s="111">
        <f t="shared" si="14"/>
        <v>0</v>
      </c>
      <c r="G268" s="131">
        <f t="shared" si="15"/>
        <v>0</v>
      </c>
      <c r="H268" s="113">
        <v>0</v>
      </c>
      <c r="I268" s="113">
        <v>0</v>
      </c>
      <c r="K268" s="130"/>
      <c r="R268"/>
    </row>
    <row r="269" spans="2:18" ht="25.5" customHeight="1" x14ac:dyDescent="0.3">
      <c r="B269" s="109" t="s">
        <v>194</v>
      </c>
      <c r="C269" s="109"/>
      <c r="D269" s="110"/>
      <c r="E269" s="110"/>
      <c r="F269" s="111">
        <f t="shared" si="14"/>
        <v>0</v>
      </c>
      <c r="G269" s="131">
        <f t="shared" si="15"/>
        <v>0</v>
      </c>
      <c r="H269" s="113">
        <v>0</v>
      </c>
      <c r="I269" s="113">
        <v>0</v>
      </c>
      <c r="K269" s="130"/>
      <c r="R269"/>
    </row>
    <row r="270" spans="2:18" ht="25.5" customHeight="1" x14ac:dyDescent="0.3">
      <c r="B270" s="109" t="s">
        <v>195</v>
      </c>
      <c r="C270" s="109"/>
      <c r="D270" s="110"/>
      <c r="E270" s="110"/>
      <c r="F270" s="111">
        <f t="shared" si="14"/>
        <v>54829</v>
      </c>
      <c r="G270" s="131">
        <f t="shared" si="15"/>
        <v>3.3205768691530767E-2</v>
      </c>
      <c r="H270" s="113">
        <v>29213</v>
      </c>
      <c r="I270" s="113">
        <v>25616</v>
      </c>
      <c r="K270" s="130"/>
      <c r="R270"/>
    </row>
    <row r="271" spans="2:18" ht="25.5" customHeight="1" x14ac:dyDescent="0.3">
      <c r="B271" s="109" t="s">
        <v>196</v>
      </c>
      <c r="C271" s="109"/>
      <c r="D271" s="110"/>
      <c r="E271" s="110"/>
      <c r="F271" s="111">
        <f t="shared" si="14"/>
        <v>0</v>
      </c>
      <c r="G271" s="131">
        <f t="shared" si="15"/>
        <v>0</v>
      </c>
      <c r="H271" s="113">
        <v>0</v>
      </c>
      <c r="I271" s="113">
        <v>0</v>
      </c>
      <c r="K271" s="130"/>
      <c r="R271"/>
    </row>
    <row r="272" spans="2:18" ht="25.5" customHeight="1" x14ac:dyDescent="0.3">
      <c r="B272" s="109" t="s">
        <v>197</v>
      </c>
      <c r="C272" s="109"/>
      <c r="D272" s="110"/>
      <c r="E272" s="110"/>
      <c r="F272" s="111">
        <f t="shared" si="14"/>
        <v>0</v>
      </c>
      <c r="G272" s="131">
        <f t="shared" si="15"/>
        <v>0</v>
      </c>
      <c r="H272" s="113">
        <v>0</v>
      </c>
      <c r="I272" s="113">
        <v>0</v>
      </c>
      <c r="K272" s="130"/>
      <c r="R272"/>
    </row>
    <row r="273" spans="2:54" ht="25.5" customHeight="1" x14ac:dyDescent="0.3">
      <c r="B273" s="109" t="s">
        <v>198</v>
      </c>
      <c r="C273" s="109"/>
      <c r="D273" s="110"/>
      <c r="E273" s="110"/>
      <c r="F273" s="111">
        <f t="shared" si="14"/>
        <v>0</v>
      </c>
      <c r="G273" s="131">
        <f t="shared" si="15"/>
        <v>0</v>
      </c>
      <c r="H273" s="113">
        <v>0</v>
      </c>
      <c r="I273" s="113">
        <v>0</v>
      </c>
      <c r="K273" s="130"/>
      <c r="R273"/>
    </row>
    <row r="274" spans="2:54" ht="25.5" customHeight="1" x14ac:dyDescent="0.3">
      <c r="B274" s="109" t="s">
        <v>199</v>
      </c>
      <c r="C274" s="109"/>
      <c r="D274" s="110"/>
      <c r="E274" s="110"/>
      <c r="F274" s="111">
        <f t="shared" si="14"/>
        <v>0</v>
      </c>
      <c r="G274" s="131">
        <f t="shared" si="15"/>
        <v>0</v>
      </c>
      <c r="H274" s="113">
        <v>0</v>
      </c>
      <c r="I274" s="113">
        <v>0</v>
      </c>
      <c r="K274" s="130"/>
      <c r="L274"/>
      <c r="M274"/>
      <c r="N274"/>
      <c r="O274"/>
      <c r="P274"/>
      <c r="Q274"/>
      <c r="R274"/>
    </row>
    <row r="275" spans="2:54" ht="25.5" customHeight="1" x14ac:dyDescent="0.3">
      <c r="B275" s="109" t="s">
        <v>200</v>
      </c>
      <c r="C275" s="109"/>
      <c r="D275" s="110"/>
      <c r="E275" s="110"/>
      <c r="F275" s="111">
        <f t="shared" si="14"/>
        <v>0</v>
      </c>
      <c r="G275" s="131">
        <f t="shared" si="15"/>
        <v>0</v>
      </c>
      <c r="H275" s="113">
        <v>0</v>
      </c>
      <c r="I275" s="113">
        <v>0</v>
      </c>
      <c r="K275" s="130"/>
      <c r="L275" s="23" t="s">
        <v>4</v>
      </c>
      <c r="M275" s="21"/>
      <c r="N275" s="51">
        <v>2023</v>
      </c>
      <c r="O275" s="51">
        <v>2024</v>
      </c>
      <c r="P275" s="140" t="s">
        <v>73</v>
      </c>
      <c r="Q275"/>
      <c r="R275"/>
    </row>
    <row r="276" spans="2:54" ht="25.5" customHeight="1" x14ac:dyDescent="0.3">
      <c r="B276" s="109" t="s">
        <v>201</v>
      </c>
      <c r="C276" s="109"/>
      <c r="D276" s="110"/>
      <c r="E276" s="110"/>
      <c r="F276" s="111">
        <f t="shared" si="14"/>
        <v>508</v>
      </c>
      <c r="G276" s="131">
        <f t="shared" si="15"/>
        <v>3.076570883163587E-4</v>
      </c>
      <c r="H276" s="113">
        <v>251</v>
      </c>
      <c r="I276" s="113">
        <v>257</v>
      </c>
      <c r="K276" s="130"/>
      <c r="L276" s="65" t="s">
        <v>6</v>
      </c>
      <c r="M276" s="65"/>
      <c r="N276" s="67">
        <v>28384</v>
      </c>
      <c r="O276" s="67">
        <v>46243</v>
      </c>
      <c r="P276" s="68">
        <f t="shared" ref="P276:P286" si="16">O276/N276-1</f>
        <v>0.62919250281848926</v>
      </c>
    </row>
    <row r="277" spans="2:54" ht="25.5" customHeight="1" x14ac:dyDescent="0.3">
      <c r="B277" s="109" t="s">
        <v>202</v>
      </c>
      <c r="C277" s="109"/>
      <c r="D277" s="110"/>
      <c r="E277" s="110"/>
      <c r="F277" s="111">
        <f t="shared" si="14"/>
        <v>1086</v>
      </c>
      <c r="G277" s="131">
        <f t="shared" si="15"/>
        <v>6.5770786990465655E-4</v>
      </c>
      <c r="H277" s="113">
        <v>555</v>
      </c>
      <c r="I277" s="113">
        <v>531</v>
      </c>
      <c r="K277" s="130"/>
      <c r="L277" s="65" t="s">
        <v>7</v>
      </c>
      <c r="M277" s="65"/>
      <c r="N277" s="67">
        <v>80565</v>
      </c>
      <c r="O277" s="67">
        <v>87827</v>
      </c>
      <c r="P277" s="68">
        <f t="shared" si="16"/>
        <v>9.0138397567181672E-2</v>
      </c>
    </row>
    <row r="278" spans="2:54" ht="25.5" customHeight="1" x14ac:dyDescent="0.3">
      <c r="B278" s="109" t="s">
        <v>203</v>
      </c>
      <c r="C278" s="109"/>
      <c r="D278" s="110"/>
      <c r="E278" s="110"/>
      <c r="F278" s="111">
        <f t="shared" si="14"/>
        <v>305</v>
      </c>
      <c r="G278" s="131">
        <f t="shared" si="15"/>
        <v>1.8471537782773504E-4</v>
      </c>
      <c r="H278" s="113">
        <v>151</v>
      </c>
      <c r="I278" s="113">
        <v>154</v>
      </c>
      <c r="K278"/>
      <c r="L278" s="65" t="s">
        <v>8</v>
      </c>
      <c r="M278" s="65"/>
      <c r="N278" s="67">
        <v>177911</v>
      </c>
      <c r="O278" s="67">
        <v>189489</v>
      </c>
      <c r="P278" s="68">
        <f t="shared" si="16"/>
        <v>6.5077482561505473E-2</v>
      </c>
      <c r="Q278"/>
      <c r="R278"/>
    </row>
    <row r="279" spans="2:54" ht="25.5" customHeight="1" x14ac:dyDescent="0.3">
      <c r="B279" s="109" t="s">
        <v>204</v>
      </c>
      <c r="C279" s="109"/>
      <c r="D279" s="110"/>
      <c r="E279" s="110"/>
      <c r="F279" s="111">
        <f t="shared" si="14"/>
        <v>5643</v>
      </c>
      <c r="G279" s="131">
        <f t="shared" si="15"/>
        <v>3.417537301907898E-3</v>
      </c>
      <c r="H279" s="113">
        <v>2763</v>
      </c>
      <c r="I279" s="113">
        <v>2880</v>
      </c>
      <c r="K279"/>
      <c r="L279" s="65" t="s">
        <v>9</v>
      </c>
      <c r="M279" s="65"/>
      <c r="N279" s="67">
        <v>123746</v>
      </c>
      <c r="O279" s="67">
        <v>181374</v>
      </c>
      <c r="P279" s="68">
        <f t="shared" si="16"/>
        <v>0.4656958608763111</v>
      </c>
      <c r="Q279"/>
      <c r="R279"/>
    </row>
    <row r="280" spans="2:54" ht="25.5" customHeight="1" x14ac:dyDescent="0.3">
      <c r="B280" s="109" t="s">
        <v>205</v>
      </c>
      <c r="C280" s="109"/>
      <c r="D280" s="110"/>
      <c r="E280" s="110"/>
      <c r="F280" s="111">
        <f t="shared" si="14"/>
        <v>4</v>
      </c>
      <c r="G280" s="131">
        <f t="shared" si="15"/>
        <v>2.4224967583965253E-6</v>
      </c>
      <c r="H280" s="113">
        <v>1</v>
      </c>
      <c r="I280" s="113">
        <v>3</v>
      </c>
      <c r="K280"/>
      <c r="L280" s="65" t="s">
        <v>10</v>
      </c>
      <c r="M280" s="65"/>
      <c r="N280" s="67">
        <v>152351</v>
      </c>
      <c r="O280" s="67">
        <v>185877</v>
      </c>
      <c r="P280" s="68">
        <f t="shared" si="16"/>
        <v>0.22005763007791224</v>
      </c>
      <c r="Q280"/>
      <c r="R280"/>
    </row>
    <row r="281" spans="2:54" ht="25.5" customHeight="1" x14ac:dyDescent="0.3">
      <c r="B281" s="109" t="s">
        <v>206</v>
      </c>
      <c r="C281" s="109"/>
      <c r="D281" s="110"/>
      <c r="E281" s="110"/>
      <c r="F281" s="111">
        <f t="shared" si="14"/>
        <v>35</v>
      </c>
      <c r="G281" s="131">
        <f t="shared" si="15"/>
        <v>2.1196846635969595E-5</v>
      </c>
      <c r="H281" s="113">
        <v>16</v>
      </c>
      <c r="I281" s="113">
        <v>19</v>
      </c>
      <c r="K281"/>
      <c r="L281" s="65" t="s">
        <v>11</v>
      </c>
      <c r="M281" s="65"/>
      <c r="N281" s="67">
        <v>156701</v>
      </c>
      <c r="O281" s="67">
        <v>201591</v>
      </c>
      <c r="P281" s="68">
        <f t="shared" si="16"/>
        <v>0.28646913548732944</v>
      </c>
      <c r="Q281"/>
      <c r="R281"/>
    </row>
    <row r="282" spans="2:54" ht="25.5" customHeight="1" x14ac:dyDescent="0.3">
      <c r="B282" s="109" t="s">
        <v>207</v>
      </c>
      <c r="C282" s="109"/>
      <c r="D282" s="110"/>
      <c r="E282" s="110"/>
      <c r="F282" s="111">
        <f t="shared" si="14"/>
        <v>0</v>
      </c>
      <c r="G282" s="131">
        <f t="shared" si="15"/>
        <v>0</v>
      </c>
      <c r="H282" s="113">
        <v>0</v>
      </c>
      <c r="I282" s="113">
        <v>0</v>
      </c>
      <c r="K282"/>
      <c r="L282" s="65" t="s">
        <v>12</v>
      </c>
      <c r="M282" s="65"/>
      <c r="N282" s="67">
        <v>146915</v>
      </c>
      <c r="O282" s="67">
        <v>183962</v>
      </c>
      <c r="P282" s="68">
        <f t="shared" si="16"/>
        <v>0.25216621856175347</v>
      </c>
      <c r="Q282"/>
      <c r="R282"/>
    </row>
    <row r="283" spans="2:54" ht="25.5" customHeight="1" x14ac:dyDescent="0.3">
      <c r="B283" s="109" t="s">
        <v>208</v>
      </c>
      <c r="C283" s="109"/>
      <c r="D283" s="110"/>
      <c r="E283" s="110"/>
      <c r="F283" s="111">
        <f t="shared" si="14"/>
        <v>0</v>
      </c>
      <c r="G283" s="131">
        <f t="shared" si="15"/>
        <v>0</v>
      </c>
      <c r="H283" s="113">
        <v>0</v>
      </c>
      <c r="I283" s="113">
        <v>0</v>
      </c>
      <c r="K283"/>
      <c r="L283" s="65" t="s">
        <v>13</v>
      </c>
      <c r="M283" s="65"/>
      <c r="N283" s="67">
        <v>153509</v>
      </c>
      <c r="O283" s="67">
        <v>183937</v>
      </c>
      <c r="P283" s="68">
        <f t="shared" si="16"/>
        <v>0.1982163912213617</v>
      </c>
      <c r="Q283"/>
      <c r="R283"/>
    </row>
    <row r="284" spans="2:54" ht="25.5" customHeight="1" x14ac:dyDescent="0.3">
      <c r="B284" s="109" t="s">
        <v>209</v>
      </c>
      <c r="C284" s="109"/>
      <c r="D284" s="110"/>
      <c r="E284" s="110"/>
      <c r="F284" s="111">
        <f t="shared" si="14"/>
        <v>35</v>
      </c>
      <c r="G284" s="131">
        <f t="shared" si="15"/>
        <v>2.1196846635969595E-5</v>
      </c>
      <c r="H284" s="113">
        <v>20</v>
      </c>
      <c r="I284" s="113">
        <v>15</v>
      </c>
      <c r="K284"/>
      <c r="L284" s="65" t="s">
        <v>14</v>
      </c>
      <c r="M284" s="65"/>
      <c r="N284" s="67">
        <v>170522</v>
      </c>
      <c r="O284" s="67">
        <v>199371</v>
      </c>
      <c r="P284" s="68">
        <f t="shared" si="16"/>
        <v>0.16918051629701747</v>
      </c>
      <c r="Q284"/>
      <c r="R284"/>
      <c r="T284"/>
    </row>
    <row r="285" spans="2:54" ht="25.5" customHeight="1" thickBot="1" x14ac:dyDescent="0.35">
      <c r="B285" s="109" t="s">
        <v>210</v>
      </c>
      <c r="C285" s="109"/>
      <c r="D285" s="110"/>
      <c r="E285" s="110"/>
      <c r="F285" s="111">
        <f t="shared" si="14"/>
        <v>75017</v>
      </c>
      <c r="G285" s="131">
        <f t="shared" si="15"/>
        <v>4.543210983115803E-2</v>
      </c>
      <c r="H285" s="113">
        <v>57147</v>
      </c>
      <c r="I285" s="113">
        <v>17870</v>
      </c>
      <c r="K285"/>
      <c r="L285" s="65" t="s">
        <v>15</v>
      </c>
      <c r="M285" s="65"/>
      <c r="N285" s="67">
        <v>164081</v>
      </c>
      <c r="O285" s="67">
        <v>191518</v>
      </c>
      <c r="P285" s="68">
        <f t="shared" si="16"/>
        <v>0.16721619200273041</v>
      </c>
      <c r="Q285"/>
      <c r="R285"/>
      <c r="T285"/>
    </row>
    <row r="286" spans="2:54" ht="25.5" customHeight="1" x14ac:dyDescent="0.3">
      <c r="B286" s="109" t="s">
        <v>211</v>
      </c>
      <c r="C286" s="109"/>
      <c r="D286" s="110"/>
      <c r="E286" s="110"/>
      <c r="F286" s="111">
        <f t="shared" si="14"/>
        <v>2482</v>
      </c>
      <c r="G286" s="131">
        <f t="shared" si="15"/>
        <v>1.5031592385850439E-3</v>
      </c>
      <c r="H286" s="113">
        <v>1483</v>
      </c>
      <c r="I286" s="113">
        <v>999</v>
      </c>
      <c r="K286" s="130"/>
      <c r="L286" s="41" t="s">
        <v>5</v>
      </c>
      <c r="M286" s="41"/>
      <c r="N286" s="42">
        <f>SUM(N276:N285)</f>
        <v>1354685</v>
      </c>
      <c r="O286" s="42">
        <f>SUM(O276:O285)</f>
        <v>1651189</v>
      </c>
      <c r="P286" s="66">
        <f t="shared" si="16"/>
        <v>0.21887302214167859</v>
      </c>
      <c r="R286" s="141"/>
      <c r="S286" s="141"/>
      <c r="T286"/>
      <c r="V286" s="5"/>
      <c r="W286" s="5"/>
      <c r="BA286" s="2"/>
      <c r="BB286" s="2"/>
    </row>
    <row r="287" spans="2:54" ht="25.5" customHeight="1" x14ac:dyDescent="0.3">
      <c r="B287" s="109" t="s">
        <v>212</v>
      </c>
      <c r="C287" s="109"/>
      <c r="D287" s="110"/>
      <c r="E287" s="110"/>
      <c r="F287" s="111">
        <f t="shared" si="14"/>
        <v>40671</v>
      </c>
      <c r="G287" s="131">
        <f t="shared" si="15"/>
        <v>2.4631341415186268E-2</v>
      </c>
      <c r="H287" s="113">
        <v>40239</v>
      </c>
      <c r="I287" s="113">
        <v>432</v>
      </c>
      <c r="K287" s="130"/>
      <c r="L287" s="114"/>
      <c r="M287" s="114"/>
      <c r="N287" s="142"/>
      <c r="O287" s="142"/>
      <c r="P287" s="143"/>
      <c r="R287" s="141"/>
      <c r="S287" s="141"/>
      <c r="T287"/>
      <c r="V287" s="5"/>
      <c r="W287" s="5"/>
      <c r="BA287" s="2"/>
      <c r="BB287" s="2"/>
    </row>
    <row r="288" spans="2:54" ht="25.5" customHeight="1" x14ac:dyDescent="0.3">
      <c r="B288" s="109" t="s">
        <v>213</v>
      </c>
      <c r="C288" s="109"/>
      <c r="D288" s="110"/>
      <c r="E288" s="110"/>
      <c r="F288" s="111">
        <f t="shared" si="14"/>
        <v>260</v>
      </c>
      <c r="G288" s="131">
        <f t="shared" si="15"/>
        <v>1.5746228929577414E-4</v>
      </c>
      <c r="H288" s="113">
        <v>232</v>
      </c>
      <c r="I288" s="113">
        <v>28</v>
      </c>
      <c r="K288" s="130"/>
      <c r="L288" s="144"/>
      <c r="M288" s="144"/>
      <c r="N288" s="145"/>
      <c r="O288" s="145"/>
      <c r="P288" s="146"/>
      <c r="R288" s="141"/>
      <c r="S288" s="141"/>
      <c r="T288"/>
      <c r="V288" s="5"/>
      <c r="W288" s="5"/>
      <c r="BA288" s="2"/>
      <c r="BB288" s="2"/>
    </row>
    <row r="289" spans="1:20" ht="25.5" customHeight="1" x14ac:dyDescent="0.3">
      <c r="B289" s="109" t="s">
        <v>214</v>
      </c>
      <c r="C289" s="109"/>
      <c r="D289" s="110"/>
      <c r="E289" s="110"/>
      <c r="F289" s="111">
        <f t="shared" si="14"/>
        <v>0</v>
      </c>
      <c r="G289" s="131">
        <f t="shared" si="15"/>
        <v>0</v>
      </c>
      <c r="H289" s="113">
        <v>0</v>
      </c>
      <c r="I289" s="113">
        <v>0</v>
      </c>
      <c r="K289" s="130"/>
      <c r="L289" s="130"/>
      <c r="T289"/>
    </row>
    <row r="290" spans="1:20" ht="25.5" customHeight="1" x14ac:dyDescent="0.3">
      <c r="B290" s="109" t="s">
        <v>215</v>
      </c>
      <c r="C290" s="109"/>
      <c r="D290" s="110"/>
      <c r="E290" s="110"/>
      <c r="F290" s="111">
        <f t="shared" si="14"/>
        <v>13330</v>
      </c>
      <c r="G290" s="131">
        <f t="shared" si="15"/>
        <v>8.0729704473564198E-3</v>
      </c>
      <c r="H290" s="113">
        <v>12879</v>
      </c>
      <c r="I290" s="113">
        <v>451</v>
      </c>
      <c r="K290" s="130"/>
      <c r="L290" s="130"/>
      <c r="T290" s="141"/>
    </row>
    <row r="291" spans="1:20" ht="25.5" customHeight="1" x14ac:dyDescent="0.3">
      <c r="B291" s="109" t="s">
        <v>216</v>
      </c>
      <c r="C291" s="109"/>
      <c r="D291" s="110"/>
      <c r="E291" s="110"/>
      <c r="F291" s="111">
        <f t="shared" si="14"/>
        <v>0</v>
      </c>
      <c r="G291" s="131">
        <f t="shared" si="15"/>
        <v>0</v>
      </c>
      <c r="H291" s="113">
        <v>0</v>
      </c>
      <c r="I291" s="113">
        <v>0</v>
      </c>
      <c r="K291" s="130"/>
      <c r="L291" s="130"/>
      <c r="T291" s="141"/>
    </row>
    <row r="292" spans="1:20" ht="25.5" customHeight="1" x14ac:dyDescent="0.3">
      <c r="B292" s="109" t="s">
        <v>217</v>
      </c>
      <c r="C292" s="109"/>
      <c r="D292" s="110"/>
      <c r="E292" s="110"/>
      <c r="F292" s="111">
        <f t="shared" si="14"/>
        <v>0</v>
      </c>
      <c r="G292" s="131">
        <f t="shared" si="15"/>
        <v>0</v>
      </c>
      <c r="H292" s="113">
        <v>0</v>
      </c>
      <c r="I292" s="113">
        <v>0</v>
      </c>
      <c r="K292" s="130"/>
      <c r="L292" s="130"/>
      <c r="T292" s="141"/>
    </row>
    <row r="293" spans="1:20" ht="25.5" customHeight="1" x14ac:dyDescent="0.3">
      <c r="B293" s="109" t="s">
        <v>218</v>
      </c>
      <c r="C293" s="109"/>
      <c r="D293" s="110"/>
      <c r="E293" s="110"/>
      <c r="F293" s="111">
        <f t="shared" si="14"/>
        <v>0</v>
      </c>
      <c r="G293" s="131">
        <f t="shared" si="15"/>
        <v>0</v>
      </c>
      <c r="H293" s="113">
        <v>0</v>
      </c>
      <c r="I293" s="113">
        <v>0</v>
      </c>
      <c r="K293" s="130"/>
      <c r="L293" s="130"/>
      <c r="M293" s="130"/>
      <c r="N293" s="130"/>
      <c r="O293" s="130"/>
      <c r="P293" s="130"/>
      <c r="Q293" s="130"/>
      <c r="R293" s="130"/>
      <c r="S293" s="130"/>
      <c r="T293" s="141"/>
    </row>
    <row r="294" spans="1:20" ht="25.5" customHeight="1" thickBot="1" x14ac:dyDescent="0.35">
      <c r="B294" s="109" t="s">
        <v>146</v>
      </c>
      <c r="C294" s="122"/>
      <c r="D294" s="122"/>
      <c r="E294" s="122"/>
      <c r="F294" s="111">
        <f t="shared" si="14"/>
        <v>1235</v>
      </c>
      <c r="G294" s="147">
        <f t="shared" si="15"/>
        <v>7.4794587415492712E-4</v>
      </c>
      <c r="H294" s="148">
        <v>741</v>
      </c>
      <c r="I294" s="148">
        <v>494</v>
      </c>
      <c r="K294" s="130"/>
      <c r="L294" s="130"/>
      <c r="M294" s="130"/>
      <c r="N294" s="130"/>
      <c r="O294" s="130"/>
      <c r="P294" s="130"/>
      <c r="Q294" s="130"/>
      <c r="R294" s="130"/>
      <c r="S294" s="130"/>
      <c r="T294" s="141"/>
    </row>
    <row r="295" spans="1:20" ht="19.5" customHeight="1" x14ac:dyDescent="0.3">
      <c r="B295" s="149" t="s">
        <v>5</v>
      </c>
      <c r="C295" s="149"/>
      <c r="D295" s="149"/>
      <c r="E295" s="149"/>
      <c r="F295" s="42">
        <f>SUM(F240:F294)</f>
        <v>1651189</v>
      </c>
      <c r="G295" s="66">
        <f t="shared" si="15"/>
        <v>1</v>
      </c>
      <c r="H295" s="42">
        <f>SUM(H240:H294)</f>
        <v>1004363</v>
      </c>
      <c r="I295" s="42">
        <f>SUM(I240:I294)</f>
        <v>646826</v>
      </c>
      <c r="K295" s="130"/>
      <c r="L295" s="130"/>
      <c r="M295" s="130"/>
      <c r="N295" s="130"/>
      <c r="O295" s="130"/>
      <c r="P295" s="130"/>
      <c r="Q295" s="130"/>
      <c r="R295" s="130" t="s">
        <v>219</v>
      </c>
      <c r="S295" s="130"/>
      <c r="T295" s="141"/>
    </row>
    <row r="296" spans="1:20" ht="19.5" customHeight="1" x14ac:dyDescent="0.3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41"/>
    </row>
    <row r="297" spans="1:20" ht="19.5" customHeight="1" x14ac:dyDescent="0.3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41"/>
    </row>
    <row r="298" spans="1:20" ht="19.149999999999999" customHeight="1" x14ac:dyDescent="0.3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41"/>
    </row>
    <row r="299" spans="1:20" ht="19.5" customHeight="1" x14ac:dyDescent="0.3">
      <c r="A299" s="130"/>
      <c r="B299" s="150" t="s">
        <v>4</v>
      </c>
      <c r="C299" s="151" t="s">
        <v>5</v>
      </c>
      <c r="D299" s="152" t="s">
        <v>16</v>
      </c>
      <c r="E299" s="153"/>
      <c r="F299" s="153"/>
      <c r="G299" s="152" t="s">
        <v>17</v>
      </c>
      <c r="H299" s="153"/>
      <c r="I299" s="153"/>
      <c r="J299" s="152" t="s">
        <v>18</v>
      </c>
      <c r="K299" s="153"/>
      <c r="L299" s="153"/>
      <c r="M299" s="152" t="s">
        <v>19</v>
      </c>
      <c r="N299" s="153"/>
      <c r="O299" s="153" t="s">
        <v>20</v>
      </c>
      <c r="P299" s="152" t="s">
        <v>20</v>
      </c>
      <c r="Q299" s="153"/>
      <c r="R299" s="153"/>
      <c r="T299" s="141"/>
    </row>
    <row r="300" spans="1:20" ht="19.5" customHeight="1" x14ac:dyDescent="0.3">
      <c r="A300" s="130"/>
      <c r="B300" s="150"/>
      <c r="C300" s="151"/>
      <c r="D300" s="62" t="s">
        <v>220</v>
      </c>
      <c r="E300" s="128" t="s">
        <v>157</v>
      </c>
      <c r="F300" s="129"/>
      <c r="G300" s="62" t="s">
        <v>220</v>
      </c>
      <c r="H300" s="128" t="s">
        <v>157</v>
      </c>
      <c r="I300" s="129"/>
      <c r="J300" s="62" t="s">
        <v>220</v>
      </c>
      <c r="K300" s="128" t="s">
        <v>157</v>
      </c>
      <c r="L300" s="129"/>
      <c r="M300" s="62" t="s">
        <v>220</v>
      </c>
      <c r="N300" s="128" t="s">
        <v>157</v>
      </c>
      <c r="O300" s="129"/>
      <c r="P300" s="62" t="s">
        <v>220</v>
      </c>
      <c r="Q300" s="128" t="s">
        <v>157</v>
      </c>
      <c r="R300" s="129"/>
      <c r="T300" s="141"/>
    </row>
    <row r="301" spans="1:20" ht="19.5" customHeight="1" x14ac:dyDescent="0.3">
      <c r="A301" s="130"/>
      <c r="B301" s="150"/>
      <c r="C301" s="151"/>
      <c r="D301" s="62"/>
      <c r="E301" s="88" t="s">
        <v>103</v>
      </c>
      <c r="F301" s="88" t="s">
        <v>104</v>
      </c>
      <c r="G301" s="62"/>
      <c r="H301" s="88" t="s">
        <v>103</v>
      </c>
      <c r="I301" s="88" t="s">
        <v>104</v>
      </c>
      <c r="J301" s="62"/>
      <c r="K301" s="88" t="s">
        <v>103</v>
      </c>
      <c r="L301" s="88" t="s">
        <v>104</v>
      </c>
      <c r="M301" s="62"/>
      <c r="N301" s="88" t="s">
        <v>103</v>
      </c>
      <c r="O301" s="88" t="s">
        <v>104</v>
      </c>
      <c r="P301" s="62"/>
      <c r="Q301" s="88" t="s">
        <v>103</v>
      </c>
      <c r="R301" s="88" t="s">
        <v>104</v>
      </c>
      <c r="T301" s="141"/>
    </row>
    <row r="302" spans="1:20" ht="19.5" customHeight="1" x14ac:dyDescent="0.3">
      <c r="A302" s="130"/>
      <c r="B302" s="24" t="s">
        <v>6</v>
      </c>
      <c r="C302" s="91">
        <f>D302+G302+J302+M302+P302</f>
        <v>46243</v>
      </c>
      <c r="D302" s="91">
        <v>3060</v>
      </c>
      <c r="E302" s="33">
        <v>1213</v>
      </c>
      <c r="F302" s="33">
        <v>1847</v>
      </c>
      <c r="G302" s="91">
        <v>0</v>
      </c>
      <c r="H302" s="33">
        <v>0</v>
      </c>
      <c r="I302" s="33">
        <v>0</v>
      </c>
      <c r="J302" s="91">
        <v>28544</v>
      </c>
      <c r="K302" s="33">
        <v>19083</v>
      </c>
      <c r="L302" s="33">
        <v>9461</v>
      </c>
      <c r="M302" s="91">
        <v>3041</v>
      </c>
      <c r="N302" s="33">
        <v>1686</v>
      </c>
      <c r="O302" s="33">
        <v>1355</v>
      </c>
      <c r="P302" s="91">
        <v>11598</v>
      </c>
      <c r="Q302" s="33">
        <v>2392</v>
      </c>
      <c r="R302" s="33">
        <v>9206</v>
      </c>
      <c r="S302" s="130"/>
      <c r="T302" s="141"/>
    </row>
    <row r="303" spans="1:20" ht="19.5" customHeight="1" x14ac:dyDescent="0.3">
      <c r="A303" s="130"/>
      <c r="B303" s="24" t="s">
        <v>7</v>
      </c>
      <c r="C303" s="91">
        <f>D303+G303+J303+M303+P303</f>
        <v>87827</v>
      </c>
      <c r="D303" s="91">
        <v>3722</v>
      </c>
      <c r="E303" s="33">
        <v>1435</v>
      </c>
      <c r="F303" s="33">
        <v>2287</v>
      </c>
      <c r="G303" s="91">
        <v>0</v>
      </c>
      <c r="H303" s="33">
        <v>0</v>
      </c>
      <c r="I303" s="33">
        <v>0</v>
      </c>
      <c r="J303" s="91">
        <v>52633</v>
      </c>
      <c r="K303" s="33">
        <v>35555</v>
      </c>
      <c r="L303" s="33">
        <v>17078</v>
      </c>
      <c r="M303" s="91">
        <v>5317</v>
      </c>
      <c r="N303" s="33">
        <v>2712</v>
      </c>
      <c r="O303" s="33">
        <v>2605</v>
      </c>
      <c r="P303" s="91">
        <v>26155</v>
      </c>
      <c r="Q303" s="33">
        <v>11012</v>
      </c>
      <c r="R303" s="33">
        <v>15143</v>
      </c>
      <c r="S303" s="130"/>
      <c r="T303" s="141"/>
    </row>
    <row r="304" spans="1:20" ht="19.5" customHeight="1" x14ac:dyDescent="0.3">
      <c r="A304" s="130"/>
      <c r="B304" s="24" t="s">
        <v>8</v>
      </c>
      <c r="C304" s="91">
        <f>D304+G304+J304+M304+P304</f>
        <v>189489</v>
      </c>
      <c r="D304" s="91">
        <v>2930</v>
      </c>
      <c r="E304" s="33">
        <v>541</v>
      </c>
      <c r="F304" s="33">
        <v>2389</v>
      </c>
      <c r="G304" s="91">
        <v>324</v>
      </c>
      <c r="H304" s="33">
        <v>7</v>
      </c>
      <c r="I304" s="33">
        <v>317</v>
      </c>
      <c r="J304" s="91">
        <v>141813</v>
      </c>
      <c r="K304" s="33">
        <v>108793</v>
      </c>
      <c r="L304" s="33">
        <v>33020</v>
      </c>
      <c r="M304" s="91">
        <v>12799</v>
      </c>
      <c r="N304" s="33">
        <v>7858</v>
      </c>
      <c r="O304" s="33">
        <v>4941</v>
      </c>
      <c r="P304" s="91">
        <v>31623</v>
      </c>
      <c r="Q304" s="33">
        <v>12208</v>
      </c>
      <c r="R304" s="33">
        <v>19415</v>
      </c>
      <c r="S304" s="130"/>
      <c r="T304" s="141"/>
    </row>
    <row r="305" spans="1:20" ht="19.5" customHeight="1" x14ac:dyDescent="0.3">
      <c r="A305" s="130"/>
      <c r="B305" s="24" t="s">
        <v>9</v>
      </c>
      <c r="C305" s="91">
        <f t="shared" ref="C305:C311" si="17">D305+G305+J305+M305+P305</f>
        <v>181374</v>
      </c>
      <c r="D305" s="91">
        <v>2894</v>
      </c>
      <c r="E305" s="33">
        <v>85</v>
      </c>
      <c r="F305" s="33">
        <v>2809</v>
      </c>
      <c r="G305" s="91">
        <v>1471</v>
      </c>
      <c r="H305" s="33">
        <v>833</v>
      </c>
      <c r="I305" s="33">
        <v>638</v>
      </c>
      <c r="J305" s="91">
        <v>111784</v>
      </c>
      <c r="K305" s="33">
        <v>79532</v>
      </c>
      <c r="L305" s="33">
        <v>32252</v>
      </c>
      <c r="M305" s="91">
        <v>35323</v>
      </c>
      <c r="N305" s="33">
        <v>19402</v>
      </c>
      <c r="O305" s="33">
        <v>15921</v>
      </c>
      <c r="P305" s="91">
        <v>29902</v>
      </c>
      <c r="Q305" s="33">
        <v>10938</v>
      </c>
      <c r="R305" s="33">
        <v>18964</v>
      </c>
      <c r="S305" s="130"/>
      <c r="T305" s="141"/>
    </row>
    <row r="306" spans="1:20" ht="19.5" customHeight="1" x14ac:dyDescent="0.3">
      <c r="A306" s="130"/>
      <c r="B306" s="24" t="s">
        <v>10</v>
      </c>
      <c r="C306" s="91">
        <f t="shared" si="17"/>
        <v>185877</v>
      </c>
      <c r="D306" s="91">
        <v>5119</v>
      </c>
      <c r="E306" s="33">
        <v>1627</v>
      </c>
      <c r="F306" s="33">
        <v>3492</v>
      </c>
      <c r="G306" s="91">
        <v>5446</v>
      </c>
      <c r="H306" s="33">
        <v>3153</v>
      </c>
      <c r="I306" s="33">
        <v>2293</v>
      </c>
      <c r="J306" s="91">
        <v>123882</v>
      </c>
      <c r="K306" s="33">
        <v>90461</v>
      </c>
      <c r="L306" s="33">
        <v>33421</v>
      </c>
      <c r="M306" s="91">
        <v>21203</v>
      </c>
      <c r="N306" s="33">
        <v>11704</v>
      </c>
      <c r="O306" s="33">
        <v>9499</v>
      </c>
      <c r="P306" s="91">
        <v>30227</v>
      </c>
      <c r="Q306" s="33">
        <v>8874</v>
      </c>
      <c r="R306" s="33">
        <v>21353</v>
      </c>
      <c r="S306" s="130"/>
      <c r="T306" s="141"/>
    </row>
    <row r="307" spans="1:20" ht="19.5" customHeight="1" x14ac:dyDescent="0.3">
      <c r="A307" s="130"/>
      <c r="B307" s="24" t="s">
        <v>11</v>
      </c>
      <c r="C307" s="91">
        <f t="shared" si="17"/>
        <v>201591</v>
      </c>
      <c r="D307" s="91">
        <v>4265</v>
      </c>
      <c r="E307" s="33">
        <v>430</v>
      </c>
      <c r="F307" s="33">
        <v>3835</v>
      </c>
      <c r="G307" s="91">
        <v>9664</v>
      </c>
      <c r="H307" s="33">
        <v>6113</v>
      </c>
      <c r="I307" s="33">
        <v>3551</v>
      </c>
      <c r="J307" s="91">
        <v>141635</v>
      </c>
      <c r="K307" s="33">
        <v>97561</v>
      </c>
      <c r="L307" s="33">
        <v>44074</v>
      </c>
      <c r="M307" s="91">
        <v>16127</v>
      </c>
      <c r="N307" s="33">
        <v>8753</v>
      </c>
      <c r="O307" s="33">
        <v>7374</v>
      </c>
      <c r="P307" s="91">
        <v>29900</v>
      </c>
      <c r="Q307" s="33">
        <v>8888</v>
      </c>
      <c r="R307" s="33">
        <v>21012</v>
      </c>
      <c r="S307" s="130"/>
      <c r="T307" s="141"/>
    </row>
    <row r="308" spans="1:20" ht="19.5" customHeight="1" x14ac:dyDescent="0.3">
      <c r="A308" s="130"/>
      <c r="B308" s="24" t="s">
        <v>12</v>
      </c>
      <c r="C308" s="91">
        <f t="shared" si="17"/>
        <v>183962</v>
      </c>
      <c r="D308" s="91">
        <v>2774</v>
      </c>
      <c r="E308" s="33">
        <v>157</v>
      </c>
      <c r="F308" s="33">
        <v>2617</v>
      </c>
      <c r="G308" s="91">
        <v>7287</v>
      </c>
      <c r="H308" s="33">
        <v>4549</v>
      </c>
      <c r="I308" s="33">
        <v>2738</v>
      </c>
      <c r="J308" s="91">
        <v>125985</v>
      </c>
      <c r="K308" s="33">
        <v>87678</v>
      </c>
      <c r="L308" s="33">
        <v>38307</v>
      </c>
      <c r="M308" s="91">
        <v>22681</v>
      </c>
      <c r="N308" s="33">
        <v>13199</v>
      </c>
      <c r="O308" s="33">
        <v>9482</v>
      </c>
      <c r="P308" s="91">
        <v>25235</v>
      </c>
      <c r="Q308" s="33">
        <v>7283</v>
      </c>
      <c r="R308" s="33">
        <v>17952</v>
      </c>
      <c r="S308" s="130"/>
      <c r="T308" s="141"/>
    </row>
    <row r="309" spans="1:20" ht="19.5" customHeight="1" x14ac:dyDescent="0.3">
      <c r="A309" s="130"/>
      <c r="B309" s="24" t="s">
        <v>13</v>
      </c>
      <c r="C309" s="91">
        <f t="shared" si="17"/>
        <v>183937</v>
      </c>
      <c r="D309" s="91">
        <v>2652</v>
      </c>
      <c r="E309" s="33">
        <v>105</v>
      </c>
      <c r="F309" s="33">
        <v>2547</v>
      </c>
      <c r="G309" s="91">
        <v>5839</v>
      </c>
      <c r="H309" s="33">
        <v>3861</v>
      </c>
      <c r="I309" s="33">
        <v>1978</v>
      </c>
      <c r="J309" s="91">
        <v>131875</v>
      </c>
      <c r="K309" s="33">
        <v>91417</v>
      </c>
      <c r="L309" s="33">
        <v>40458</v>
      </c>
      <c r="M309" s="91">
        <v>20121</v>
      </c>
      <c r="N309" s="33">
        <v>10709</v>
      </c>
      <c r="O309" s="33">
        <v>9412</v>
      </c>
      <c r="P309" s="91">
        <v>23450</v>
      </c>
      <c r="Q309" s="33">
        <v>5987</v>
      </c>
      <c r="R309" s="33">
        <v>17463</v>
      </c>
      <c r="S309" s="130"/>
      <c r="T309" s="141"/>
    </row>
    <row r="310" spans="1:20" ht="19.5" customHeight="1" x14ac:dyDescent="0.3">
      <c r="A310" s="130"/>
      <c r="B310" s="24" t="s">
        <v>14</v>
      </c>
      <c r="C310" s="91">
        <f t="shared" si="17"/>
        <v>199371</v>
      </c>
      <c r="D310" s="91">
        <v>4954</v>
      </c>
      <c r="E310" s="33">
        <v>1545</v>
      </c>
      <c r="F310" s="33">
        <v>3409</v>
      </c>
      <c r="G310" s="91">
        <v>6246</v>
      </c>
      <c r="H310" s="33">
        <v>4148</v>
      </c>
      <c r="I310" s="33">
        <v>2098</v>
      </c>
      <c r="J310" s="91">
        <v>132030</v>
      </c>
      <c r="K310" s="33">
        <v>90276</v>
      </c>
      <c r="L310" s="33">
        <v>41754</v>
      </c>
      <c r="M310" s="91">
        <v>27017</v>
      </c>
      <c r="N310" s="33">
        <v>14988</v>
      </c>
      <c r="O310" s="33">
        <v>12029</v>
      </c>
      <c r="P310" s="91">
        <v>29124</v>
      </c>
      <c r="Q310" s="33">
        <v>5321</v>
      </c>
      <c r="R310" s="33">
        <v>23803</v>
      </c>
      <c r="S310" s="130"/>
      <c r="T310" s="141"/>
    </row>
    <row r="311" spans="1:20" ht="19.5" customHeight="1" thickBot="1" x14ac:dyDescent="0.35">
      <c r="A311" s="130"/>
      <c r="B311" s="24" t="s">
        <v>15</v>
      </c>
      <c r="C311" s="91">
        <f t="shared" si="17"/>
        <v>191518</v>
      </c>
      <c r="D311" s="91">
        <v>3141</v>
      </c>
      <c r="E311" s="33">
        <v>27</v>
      </c>
      <c r="F311" s="33">
        <v>3114</v>
      </c>
      <c r="G311" s="91">
        <v>4814</v>
      </c>
      <c r="H311" s="33">
        <v>2908</v>
      </c>
      <c r="I311" s="33">
        <v>1906</v>
      </c>
      <c r="J311" s="91">
        <v>130689</v>
      </c>
      <c r="K311" s="33">
        <v>89214</v>
      </c>
      <c r="L311" s="33">
        <v>41475</v>
      </c>
      <c r="M311" s="91">
        <v>20224</v>
      </c>
      <c r="N311" s="33">
        <v>11647</v>
      </c>
      <c r="O311" s="33">
        <v>8577</v>
      </c>
      <c r="P311" s="91">
        <v>32650</v>
      </c>
      <c r="Q311" s="33">
        <v>6495</v>
      </c>
      <c r="R311" s="33">
        <v>26155</v>
      </c>
      <c r="S311" s="130"/>
      <c r="T311" s="141"/>
    </row>
    <row r="312" spans="1:20" ht="19.5" customHeight="1" x14ac:dyDescent="0.3">
      <c r="A312" s="130"/>
      <c r="B312" s="154" t="s">
        <v>5</v>
      </c>
      <c r="C312" s="42">
        <f>SUM(D312+G312+J312+M312+P312)</f>
        <v>1651189</v>
      </c>
      <c r="D312" s="42">
        <f t="shared" ref="D312:R312" si="18">SUM(D302:D311)</f>
        <v>35511</v>
      </c>
      <c r="E312" s="42">
        <f t="shared" si="18"/>
        <v>7165</v>
      </c>
      <c r="F312" s="42">
        <f t="shared" si="18"/>
        <v>28346</v>
      </c>
      <c r="G312" s="42">
        <f t="shared" si="18"/>
        <v>41091</v>
      </c>
      <c r="H312" s="42">
        <f t="shared" si="18"/>
        <v>25572</v>
      </c>
      <c r="I312" s="42">
        <f t="shared" si="18"/>
        <v>15519</v>
      </c>
      <c r="J312" s="42">
        <f t="shared" si="18"/>
        <v>1120870</v>
      </c>
      <c r="K312" s="42">
        <f t="shared" si="18"/>
        <v>789570</v>
      </c>
      <c r="L312" s="42">
        <f t="shared" si="18"/>
        <v>331300</v>
      </c>
      <c r="M312" s="42">
        <f t="shared" si="18"/>
        <v>183853</v>
      </c>
      <c r="N312" s="42">
        <f t="shared" si="18"/>
        <v>102658</v>
      </c>
      <c r="O312" s="42">
        <f t="shared" si="18"/>
        <v>81195</v>
      </c>
      <c r="P312" s="42">
        <f t="shared" si="18"/>
        <v>269864</v>
      </c>
      <c r="Q312" s="42">
        <f t="shared" si="18"/>
        <v>79398</v>
      </c>
      <c r="R312" s="42">
        <f t="shared" si="18"/>
        <v>190466</v>
      </c>
      <c r="S312" s="130"/>
      <c r="T312" s="141"/>
    </row>
    <row r="313" spans="1:20" ht="19.5" customHeight="1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141"/>
    </row>
    <row r="314" spans="1:20" ht="19.5" customHeight="1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141"/>
    </row>
    <row r="315" spans="1:20" ht="19.5" customHeight="1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141"/>
    </row>
    <row r="316" spans="1:20" ht="19.5" customHeight="1" x14ac:dyDescent="0.3">
      <c r="A316"/>
      <c r="B316" s="150" t="s">
        <v>69</v>
      </c>
      <c r="C316" s="151" t="s">
        <v>5</v>
      </c>
      <c r="D316" s="152" t="s">
        <v>16</v>
      </c>
      <c r="E316" s="153"/>
      <c r="F316" s="153"/>
      <c r="G316" s="152" t="s">
        <v>17</v>
      </c>
      <c r="H316" s="153"/>
      <c r="I316" s="153"/>
      <c r="J316" s="152" t="s">
        <v>18</v>
      </c>
      <c r="K316" s="153"/>
      <c r="L316" s="153"/>
      <c r="M316" s="152" t="s">
        <v>19</v>
      </c>
      <c r="N316" s="153"/>
      <c r="O316" s="153" t="s">
        <v>20</v>
      </c>
      <c r="P316" s="152" t="s">
        <v>20</v>
      </c>
      <c r="Q316" s="153"/>
      <c r="R316" s="153"/>
      <c r="S316"/>
      <c r="T316" s="141"/>
    </row>
    <row r="317" spans="1:20" ht="19.5" customHeight="1" x14ac:dyDescent="0.3">
      <c r="A317"/>
      <c r="B317" s="150"/>
      <c r="C317" s="151"/>
      <c r="D317" s="62" t="s">
        <v>220</v>
      </c>
      <c r="E317" s="128" t="s">
        <v>157</v>
      </c>
      <c r="F317" s="129"/>
      <c r="G317" s="62" t="s">
        <v>220</v>
      </c>
      <c r="H317" s="128" t="s">
        <v>157</v>
      </c>
      <c r="I317" s="129"/>
      <c r="J317" s="62" t="s">
        <v>220</v>
      </c>
      <c r="K317" s="128" t="s">
        <v>157</v>
      </c>
      <c r="L317" s="129"/>
      <c r="M317" s="62" t="s">
        <v>220</v>
      </c>
      <c r="N317" s="128" t="s">
        <v>157</v>
      </c>
      <c r="O317" s="129"/>
      <c r="P317" s="62" t="s">
        <v>220</v>
      </c>
      <c r="Q317" s="128" t="s">
        <v>157</v>
      </c>
      <c r="R317" s="129"/>
      <c r="S317"/>
      <c r="T317" s="141"/>
    </row>
    <row r="318" spans="1:20" ht="19.5" customHeight="1" x14ac:dyDescent="0.3">
      <c r="A318"/>
      <c r="B318" s="150"/>
      <c r="C318" s="151"/>
      <c r="D318" s="62"/>
      <c r="E318" s="88" t="s">
        <v>103</v>
      </c>
      <c r="F318" s="88" t="s">
        <v>104</v>
      </c>
      <c r="G318" s="62"/>
      <c r="H318" s="88" t="s">
        <v>103</v>
      </c>
      <c r="I318" s="88" t="s">
        <v>104</v>
      </c>
      <c r="J318" s="62"/>
      <c r="K318" s="88" t="s">
        <v>103</v>
      </c>
      <c r="L318" s="88" t="s">
        <v>104</v>
      </c>
      <c r="M318" s="62"/>
      <c r="N318" s="88" t="s">
        <v>103</v>
      </c>
      <c r="O318" s="88" t="s">
        <v>104</v>
      </c>
      <c r="P318" s="62"/>
      <c r="Q318" s="88" t="s">
        <v>103</v>
      </c>
      <c r="R318" s="88" t="s">
        <v>104</v>
      </c>
      <c r="S318"/>
      <c r="T318" s="141"/>
    </row>
    <row r="319" spans="1:20" ht="28.9" customHeight="1" x14ac:dyDescent="0.3">
      <c r="A319"/>
      <c r="B319" s="24" t="s">
        <v>70</v>
      </c>
      <c r="C319" s="91">
        <f>D319+G319+J319+M319+P319</f>
        <v>33048</v>
      </c>
      <c r="D319" s="91">
        <v>1667</v>
      </c>
      <c r="E319" s="33">
        <v>1319</v>
      </c>
      <c r="F319" s="33">
        <v>348</v>
      </c>
      <c r="G319" s="91">
        <v>494</v>
      </c>
      <c r="H319" s="33">
        <v>347</v>
      </c>
      <c r="I319" s="33">
        <v>147</v>
      </c>
      <c r="J319" s="91">
        <v>22029</v>
      </c>
      <c r="K319" s="33">
        <v>14711</v>
      </c>
      <c r="L319" s="33">
        <v>7318</v>
      </c>
      <c r="M319" s="91">
        <v>5080</v>
      </c>
      <c r="N319" s="33">
        <v>2795</v>
      </c>
      <c r="O319" s="33">
        <v>2285</v>
      </c>
      <c r="P319" s="91">
        <v>3778</v>
      </c>
      <c r="Q319" s="33">
        <v>1102</v>
      </c>
      <c r="R319" s="33">
        <v>2676</v>
      </c>
      <c r="S319"/>
      <c r="T319" s="141"/>
    </row>
    <row r="320" spans="1:20" ht="28.9" customHeight="1" x14ac:dyDescent="0.3">
      <c r="A320"/>
      <c r="B320" s="24" t="s">
        <v>71</v>
      </c>
      <c r="C320" s="91">
        <f t="shared" ref="C320:C344" si="19">D320+G320+J320+M320+P320</f>
        <v>74674</v>
      </c>
      <c r="D320" s="91">
        <v>0</v>
      </c>
      <c r="E320" s="33">
        <v>0</v>
      </c>
      <c r="F320" s="33">
        <v>0</v>
      </c>
      <c r="G320" s="91">
        <v>1704</v>
      </c>
      <c r="H320" s="33">
        <v>1143</v>
      </c>
      <c r="I320" s="33">
        <v>561</v>
      </c>
      <c r="J320" s="91">
        <v>55516</v>
      </c>
      <c r="K320" s="33">
        <v>37989</v>
      </c>
      <c r="L320" s="33">
        <v>17527</v>
      </c>
      <c r="M320" s="91">
        <v>5690</v>
      </c>
      <c r="N320" s="33">
        <v>3269</v>
      </c>
      <c r="O320" s="33">
        <v>2421</v>
      </c>
      <c r="P320" s="91">
        <v>11764</v>
      </c>
      <c r="Q320" s="33">
        <v>3140</v>
      </c>
      <c r="R320" s="33">
        <v>8624</v>
      </c>
      <c r="S320"/>
      <c r="T320" s="141"/>
    </row>
    <row r="321" spans="1:20" ht="28.9" customHeight="1" x14ac:dyDescent="0.3">
      <c r="A321"/>
      <c r="B321" s="24" t="s">
        <v>72</v>
      </c>
      <c r="C321" s="91">
        <f t="shared" si="19"/>
        <v>42692</v>
      </c>
      <c r="D321" s="91">
        <v>361</v>
      </c>
      <c r="E321" s="33">
        <v>286</v>
      </c>
      <c r="F321" s="33">
        <v>75</v>
      </c>
      <c r="G321" s="91">
        <v>2493</v>
      </c>
      <c r="H321" s="33">
        <v>1454</v>
      </c>
      <c r="I321" s="33">
        <v>1039</v>
      </c>
      <c r="J321" s="91">
        <v>24125</v>
      </c>
      <c r="K321" s="33">
        <v>16599</v>
      </c>
      <c r="L321" s="33">
        <v>7526</v>
      </c>
      <c r="M321" s="91">
        <v>5530</v>
      </c>
      <c r="N321" s="33">
        <v>3120</v>
      </c>
      <c r="O321" s="33">
        <v>2410</v>
      </c>
      <c r="P321" s="91">
        <v>10183</v>
      </c>
      <c r="Q321" s="33">
        <v>3476</v>
      </c>
      <c r="R321" s="33">
        <v>6707</v>
      </c>
      <c r="S321"/>
      <c r="T321" s="141"/>
    </row>
    <row r="322" spans="1:20" ht="28.9" customHeight="1" x14ac:dyDescent="0.3">
      <c r="A322"/>
      <c r="B322" s="24" t="s">
        <v>74</v>
      </c>
      <c r="C322" s="91">
        <f t="shared" si="19"/>
        <v>103892</v>
      </c>
      <c r="D322" s="91">
        <v>57</v>
      </c>
      <c r="E322" s="33">
        <v>57</v>
      </c>
      <c r="F322" s="33">
        <v>0</v>
      </c>
      <c r="G322" s="91">
        <v>1647</v>
      </c>
      <c r="H322" s="33">
        <v>959</v>
      </c>
      <c r="I322" s="33">
        <v>688</v>
      </c>
      <c r="J322" s="91">
        <v>76375</v>
      </c>
      <c r="K322" s="33">
        <v>54799</v>
      </c>
      <c r="L322" s="33">
        <v>21576</v>
      </c>
      <c r="M322" s="91">
        <v>9647</v>
      </c>
      <c r="N322" s="33">
        <v>5570</v>
      </c>
      <c r="O322" s="33">
        <v>4077</v>
      </c>
      <c r="P322" s="91">
        <v>16166</v>
      </c>
      <c r="Q322" s="33">
        <v>4397</v>
      </c>
      <c r="R322" s="33">
        <v>11769</v>
      </c>
      <c r="S322"/>
      <c r="T322" s="141"/>
    </row>
    <row r="323" spans="1:20" ht="28.9" customHeight="1" x14ac:dyDescent="0.3">
      <c r="A323"/>
      <c r="B323" s="24" t="s">
        <v>75</v>
      </c>
      <c r="C323" s="91">
        <f t="shared" si="19"/>
        <v>67602</v>
      </c>
      <c r="D323" s="91">
        <v>1806</v>
      </c>
      <c r="E323" s="33">
        <v>1327</v>
      </c>
      <c r="F323" s="33">
        <v>479</v>
      </c>
      <c r="G323" s="91">
        <v>1768</v>
      </c>
      <c r="H323" s="33">
        <v>1078</v>
      </c>
      <c r="I323" s="33">
        <v>690</v>
      </c>
      <c r="J323" s="91">
        <v>47404</v>
      </c>
      <c r="K323" s="33">
        <v>33923</v>
      </c>
      <c r="L323" s="33">
        <v>13481</v>
      </c>
      <c r="M323" s="91">
        <v>6338</v>
      </c>
      <c r="N323" s="33">
        <v>3631</v>
      </c>
      <c r="O323" s="33">
        <v>2707</v>
      </c>
      <c r="P323" s="91">
        <v>10286</v>
      </c>
      <c r="Q323" s="33">
        <v>2729</v>
      </c>
      <c r="R323" s="33">
        <v>7557</v>
      </c>
      <c r="S323"/>
      <c r="T323" s="141"/>
    </row>
    <row r="324" spans="1:20" ht="28.9" customHeight="1" x14ac:dyDescent="0.3">
      <c r="A324"/>
      <c r="B324" s="24" t="s">
        <v>76</v>
      </c>
      <c r="C324" s="91">
        <f t="shared" si="19"/>
        <v>59449</v>
      </c>
      <c r="D324" s="91">
        <v>58</v>
      </c>
      <c r="E324" s="33">
        <v>58</v>
      </c>
      <c r="F324" s="33">
        <v>0</v>
      </c>
      <c r="G324" s="91">
        <v>1383</v>
      </c>
      <c r="H324" s="33">
        <v>831</v>
      </c>
      <c r="I324" s="33">
        <v>552</v>
      </c>
      <c r="J324" s="91">
        <v>45561</v>
      </c>
      <c r="K324" s="33">
        <v>30757</v>
      </c>
      <c r="L324" s="33">
        <v>14804</v>
      </c>
      <c r="M324" s="91">
        <v>5772</v>
      </c>
      <c r="N324" s="33">
        <v>2940</v>
      </c>
      <c r="O324" s="33">
        <v>2832</v>
      </c>
      <c r="P324" s="91">
        <v>6675</v>
      </c>
      <c r="Q324" s="33">
        <v>2789</v>
      </c>
      <c r="R324" s="33">
        <v>3886</v>
      </c>
      <c r="S324"/>
      <c r="T324" s="141"/>
    </row>
    <row r="325" spans="1:20" ht="28.9" customHeight="1" x14ac:dyDescent="0.3">
      <c r="A325"/>
      <c r="B325" s="24" t="s">
        <v>77</v>
      </c>
      <c r="C325" s="91">
        <f t="shared" si="19"/>
        <v>48038</v>
      </c>
      <c r="D325" s="91">
        <v>0</v>
      </c>
      <c r="E325" s="33">
        <v>0</v>
      </c>
      <c r="F325" s="33">
        <v>0</v>
      </c>
      <c r="G325" s="91">
        <v>15</v>
      </c>
      <c r="H325" s="33">
        <v>6</v>
      </c>
      <c r="I325" s="33">
        <v>9</v>
      </c>
      <c r="J325" s="91">
        <v>30532</v>
      </c>
      <c r="K325" s="33">
        <v>23179</v>
      </c>
      <c r="L325" s="33">
        <v>7353</v>
      </c>
      <c r="M325" s="91">
        <v>5839</v>
      </c>
      <c r="N325" s="33">
        <v>3332</v>
      </c>
      <c r="O325" s="33">
        <v>2507</v>
      </c>
      <c r="P325" s="91">
        <v>11652</v>
      </c>
      <c r="Q325" s="33">
        <v>2940</v>
      </c>
      <c r="R325" s="33">
        <v>8712</v>
      </c>
      <c r="S325"/>
      <c r="T325" s="141"/>
    </row>
    <row r="326" spans="1:20" ht="28.9" customHeight="1" x14ac:dyDescent="0.3">
      <c r="A326"/>
      <c r="B326" s="24" t="s">
        <v>78</v>
      </c>
      <c r="C326" s="91">
        <f t="shared" si="19"/>
        <v>134361</v>
      </c>
      <c r="D326" s="91">
        <v>1369</v>
      </c>
      <c r="E326" s="33">
        <v>996</v>
      </c>
      <c r="F326" s="33">
        <v>373</v>
      </c>
      <c r="G326" s="91">
        <v>644</v>
      </c>
      <c r="H326" s="33">
        <v>378</v>
      </c>
      <c r="I326" s="33">
        <v>266</v>
      </c>
      <c r="J326" s="91">
        <v>90715</v>
      </c>
      <c r="K326" s="33">
        <v>61550</v>
      </c>
      <c r="L326" s="33">
        <v>29165</v>
      </c>
      <c r="M326" s="91">
        <v>21932</v>
      </c>
      <c r="N326" s="33">
        <v>13288</v>
      </c>
      <c r="O326" s="33">
        <v>8644</v>
      </c>
      <c r="P326" s="91">
        <v>19701</v>
      </c>
      <c r="Q326" s="33">
        <v>5932</v>
      </c>
      <c r="R326" s="33">
        <v>13769</v>
      </c>
      <c r="S326"/>
      <c r="T326" s="141"/>
    </row>
    <row r="327" spans="1:20" ht="28.9" customHeight="1" x14ac:dyDescent="0.3">
      <c r="A327"/>
      <c r="B327" s="24" t="s">
        <v>79</v>
      </c>
      <c r="C327" s="91">
        <f t="shared" si="19"/>
        <v>36873</v>
      </c>
      <c r="D327" s="91">
        <v>971</v>
      </c>
      <c r="E327" s="33">
        <v>809</v>
      </c>
      <c r="F327" s="33">
        <v>162</v>
      </c>
      <c r="G327" s="91">
        <v>490</v>
      </c>
      <c r="H327" s="33">
        <v>403</v>
      </c>
      <c r="I327" s="33">
        <v>87</v>
      </c>
      <c r="J327" s="91">
        <v>27210</v>
      </c>
      <c r="K327" s="33">
        <v>18457</v>
      </c>
      <c r="L327" s="33">
        <v>8753</v>
      </c>
      <c r="M327" s="91">
        <v>4458</v>
      </c>
      <c r="N327" s="33">
        <v>2369</v>
      </c>
      <c r="O327" s="33">
        <v>2089</v>
      </c>
      <c r="P327" s="91">
        <v>3744</v>
      </c>
      <c r="Q327" s="33">
        <v>519</v>
      </c>
      <c r="R327" s="33">
        <v>3225</v>
      </c>
      <c r="S327"/>
      <c r="T327" s="141"/>
    </row>
    <row r="328" spans="1:20" ht="28.9" customHeight="1" x14ac:dyDescent="0.3">
      <c r="A328"/>
      <c r="B328" s="24" t="s">
        <v>80</v>
      </c>
      <c r="C328" s="91">
        <f t="shared" si="19"/>
        <v>53674</v>
      </c>
      <c r="D328" s="91">
        <v>2480</v>
      </c>
      <c r="E328" s="33">
        <v>221</v>
      </c>
      <c r="F328" s="33">
        <v>2259</v>
      </c>
      <c r="G328" s="91">
        <v>4673</v>
      </c>
      <c r="H328" s="33">
        <v>3014</v>
      </c>
      <c r="I328" s="33">
        <v>1659</v>
      </c>
      <c r="J328" s="91">
        <v>34962</v>
      </c>
      <c r="K328" s="33">
        <v>24087</v>
      </c>
      <c r="L328" s="33">
        <v>10875</v>
      </c>
      <c r="M328" s="91">
        <v>7492</v>
      </c>
      <c r="N328" s="33">
        <v>4021</v>
      </c>
      <c r="O328" s="33">
        <v>3471</v>
      </c>
      <c r="P328" s="91">
        <v>4067</v>
      </c>
      <c r="Q328" s="33">
        <v>1007</v>
      </c>
      <c r="R328" s="33">
        <v>3060</v>
      </c>
      <c r="S328"/>
      <c r="T328" s="141"/>
    </row>
    <row r="329" spans="1:20" ht="28.9" customHeight="1" x14ac:dyDescent="0.3">
      <c r="A329"/>
      <c r="B329" s="24" t="s">
        <v>81</v>
      </c>
      <c r="C329" s="91">
        <f t="shared" si="19"/>
        <v>61887</v>
      </c>
      <c r="D329" s="91">
        <v>124</v>
      </c>
      <c r="E329" s="33">
        <v>124</v>
      </c>
      <c r="F329" s="33">
        <v>0</v>
      </c>
      <c r="G329" s="91">
        <v>197</v>
      </c>
      <c r="H329" s="33">
        <v>91</v>
      </c>
      <c r="I329" s="33">
        <v>106</v>
      </c>
      <c r="J329" s="91">
        <v>46733</v>
      </c>
      <c r="K329" s="33">
        <v>32180</v>
      </c>
      <c r="L329" s="33">
        <v>14553</v>
      </c>
      <c r="M329" s="91">
        <v>5349</v>
      </c>
      <c r="N329" s="33">
        <v>2947</v>
      </c>
      <c r="O329" s="33">
        <v>2402</v>
      </c>
      <c r="P329" s="91">
        <v>9484</v>
      </c>
      <c r="Q329" s="33">
        <v>2839</v>
      </c>
      <c r="R329" s="33">
        <v>6645</v>
      </c>
      <c r="S329"/>
      <c r="T329" s="141"/>
    </row>
    <row r="330" spans="1:20" ht="28.9" customHeight="1" x14ac:dyDescent="0.3">
      <c r="A330"/>
      <c r="B330" s="24" t="s">
        <v>82</v>
      </c>
      <c r="C330" s="91">
        <f t="shared" si="19"/>
        <v>120951</v>
      </c>
      <c r="D330" s="91">
        <v>843</v>
      </c>
      <c r="E330" s="33">
        <v>612</v>
      </c>
      <c r="F330" s="33">
        <v>231</v>
      </c>
      <c r="G330" s="91">
        <v>5019</v>
      </c>
      <c r="H330" s="33">
        <v>3571</v>
      </c>
      <c r="I330" s="33">
        <v>1448</v>
      </c>
      <c r="J330" s="91">
        <v>69516</v>
      </c>
      <c r="K330" s="33">
        <v>51445</v>
      </c>
      <c r="L330" s="33">
        <v>18071</v>
      </c>
      <c r="M330" s="91">
        <v>20850</v>
      </c>
      <c r="N330" s="33">
        <v>11921</v>
      </c>
      <c r="O330" s="33">
        <v>8929</v>
      </c>
      <c r="P330" s="91">
        <v>24723</v>
      </c>
      <c r="Q330" s="33">
        <v>9679</v>
      </c>
      <c r="R330" s="33">
        <v>15044</v>
      </c>
      <c r="S330"/>
      <c r="T330" s="141"/>
    </row>
    <row r="331" spans="1:20" ht="28.9" customHeight="1" x14ac:dyDescent="0.3">
      <c r="A331"/>
      <c r="B331" s="24" t="s">
        <v>83</v>
      </c>
      <c r="C331" s="91">
        <f t="shared" si="19"/>
        <v>82441</v>
      </c>
      <c r="D331" s="91">
        <v>3607</v>
      </c>
      <c r="E331" s="33">
        <v>621</v>
      </c>
      <c r="F331" s="33">
        <v>2986</v>
      </c>
      <c r="G331" s="91">
        <v>890</v>
      </c>
      <c r="H331" s="33">
        <v>539</v>
      </c>
      <c r="I331" s="33">
        <v>351</v>
      </c>
      <c r="J331" s="91">
        <v>51954</v>
      </c>
      <c r="K331" s="33">
        <v>40021</v>
      </c>
      <c r="L331" s="33">
        <v>11933</v>
      </c>
      <c r="M331" s="91">
        <v>6293</v>
      </c>
      <c r="N331" s="33">
        <v>3862</v>
      </c>
      <c r="O331" s="33">
        <v>2431</v>
      </c>
      <c r="P331" s="91">
        <v>19697</v>
      </c>
      <c r="Q331" s="33">
        <v>7031</v>
      </c>
      <c r="R331" s="33">
        <v>12666</v>
      </c>
      <c r="S331"/>
      <c r="T331" s="141"/>
    </row>
    <row r="332" spans="1:20" ht="28.9" customHeight="1" x14ac:dyDescent="0.3">
      <c r="A332"/>
      <c r="B332" s="24" t="s">
        <v>84</v>
      </c>
      <c r="C332" s="91">
        <f t="shared" si="19"/>
        <v>45407</v>
      </c>
      <c r="D332" s="91">
        <v>1053</v>
      </c>
      <c r="E332" s="33">
        <v>40</v>
      </c>
      <c r="F332" s="33">
        <v>1013</v>
      </c>
      <c r="G332" s="91">
        <v>111</v>
      </c>
      <c r="H332" s="33">
        <v>87</v>
      </c>
      <c r="I332" s="33">
        <v>24</v>
      </c>
      <c r="J332" s="91">
        <v>36282</v>
      </c>
      <c r="K332" s="33">
        <v>25948</v>
      </c>
      <c r="L332" s="33">
        <v>10334</v>
      </c>
      <c r="M332" s="91">
        <v>4127</v>
      </c>
      <c r="N332" s="33">
        <v>2185</v>
      </c>
      <c r="O332" s="33">
        <v>1942</v>
      </c>
      <c r="P332" s="91">
        <v>3834</v>
      </c>
      <c r="Q332" s="33">
        <v>960</v>
      </c>
      <c r="R332" s="33">
        <v>2874</v>
      </c>
      <c r="S332"/>
      <c r="T332" s="141"/>
    </row>
    <row r="333" spans="1:20" ht="28.9" customHeight="1" x14ac:dyDescent="0.3">
      <c r="A333"/>
      <c r="B333" s="24" t="s">
        <v>85</v>
      </c>
      <c r="C333" s="91">
        <f t="shared" si="19"/>
        <v>259684</v>
      </c>
      <c r="D333" s="91">
        <v>11981</v>
      </c>
      <c r="E333" s="33">
        <v>293</v>
      </c>
      <c r="F333" s="33">
        <v>11688</v>
      </c>
      <c r="G333" s="91">
        <v>16367</v>
      </c>
      <c r="H333" s="33">
        <v>9759</v>
      </c>
      <c r="I333" s="33">
        <v>6608</v>
      </c>
      <c r="J333" s="91">
        <v>184609</v>
      </c>
      <c r="K333" s="33">
        <v>133070</v>
      </c>
      <c r="L333" s="33">
        <v>51539</v>
      </c>
      <c r="M333" s="91">
        <v>14250</v>
      </c>
      <c r="N333" s="33">
        <v>7691</v>
      </c>
      <c r="O333" s="33">
        <v>6559</v>
      </c>
      <c r="P333" s="91">
        <v>32477</v>
      </c>
      <c r="Q333" s="33">
        <v>11870</v>
      </c>
      <c r="R333" s="33">
        <v>20607</v>
      </c>
      <c r="S333"/>
      <c r="T333" s="141"/>
    </row>
    <row r="334" spans="1:20" ht="28.9" customHeight="1" x14ac:dyDescent="0.3">
      <c r="A334"/>
      <c r="B334" s="24" t="s">
        <v>86</v>
      </c>
      <c r="C334" s="91">
        <f t="shared" si="19"/>
        <v>78290</v>
      </c>
      <c r="D334" s="91">
        <v>2216</v>
      </c>
      <c r="E334" s="33">
        <v>0</v>
      </c>
      <c r="F334" s="33">
        <v>2216</v>
      </c>
      <c r="G334" s="91">
        <v>941</v>
      </c>
      <c r="H334" s="33">
        <v>489</v>
      </c>
      <c r="I334" s="33">
        <v>452</v>
      </c>
      <c r="J334" s="91">
        <v>52704</v>
      </c>
      <c r="K334" s="33">
        <v>38266</v>
      </c>
      <c r="L334" s="33">
        <v>14438</v>
      </c>
      <c r="M334" s="91">
        <v>12741</v>
      </c>
      <c r="N334" s="33">
        <v>7022</v>
      </c>
      <c r="O334" s="33">
        <v>5719</v>
      </c>
      <c r="P334" s="91">
        <v>9688</v>
      </c>
      <c r="Q334" s="33">
        <v>3210</v>
      </c>
      <c r="R334" s="33">
        <v>6478</v>
      </c>
      <c r="S334"/>
      <c r="T334" s="141"/>
    </row>
    <row r="335" spans="1:20" ht="28.9" customHeight="1" x14ac:dyDescent="0.3">
      <c r="A335"/>
      <c r="B335" s="24" t="s">
        <v>87</v>
      </c>
      <c r="C335" s="91">
        <f t="shared" si="19"/>
        <v>32006</v>
      </c>
      <c r="D335" s="91">
        <v>3416</v>
      </c>
      <c r="E335" s="33">
        <v>0</v>
      </c>
      <c r="F335" s="33">
        <v>3416</v>
      </c>
      <c r="G335" s="91">
        <v>60</v>
      </c>
      <c r="H335" s="33">
        <v>27</v>
      </c>
      <c r="I335" s="33">
        <v>33</v>
      </c>
      <c r="J335" s="91">
        <v>20709</v>
      </c>
      <c r="K335" s="33">
        <v>13105</v>
      </c>
      <c r="L335" s="33">
        <v>7604</v>
      </c>
      <c r="M335" s="91">
        <v>3305</v>
      </c>
      <c r="N335" s="33">
        <v>1597</v>
      </c>
      <c r="O335" s="33">
        <v>1708</v>
      </c>
      <c r="P335" s="91">
        <v>4516</v>
      </c>
      <c r="Q335" s="33">
        <v>740</v>
      </c>
      <c r="R335" s="33">
        <v>3776</v>
      </c>
      <c r="S335"/>
      <c r="T335" s="141"/>
    </row>
    <row r="336" spans="1:20" ht="28.9" customHeight="1" x14ac:dyDescent="0.3">
      <c r="A336"/>
      <c r="B336" s="24" t="s">
        <v>88</v>
      </c>
      <c r="C336" s="91">
        <f t="shared" si="19"/>
        <v>16247</v>
      </c>
      <c r="D336" s="91">
        <v>0</v>
      </c>
      <c r="E336" s="33">
        <v>0</v>
      </c>
      <c r="F336" s="33">
        <v>0</v>
      </c>
      <c r="G336" s="91">
        <v>615</v>
      </c>
      <c r="H336" s="33">
        <v>300</v>
      </c>
      <c r="I336" s="33">
        <v>315</v>
      </c>
      <c r="J336" s="91">
        <v>9047</v>
      </c>
      <c r="K336" s="33">
        <v>5728</v>
      </c>
      <c r="L336" s="33">
        <v>3319</v>
      </c>
      <c r="M336" s="91">
        <v>769</v>
      </c>
      <c r="N336" s="33">
        <v>429</v>
      </c>
      <c r="O336" s="33">
        <v>340</v>
      </c>
      <c r="P336" s="91">
        <v>5816</v>
      </c>
      <c r="Q336" s="33">
        <v>411</v>
      </c>
      <c r="R336" s="33">
        <v>5405</v>
      </c>
      <c r="S336"/>
      <c r="T336" s="141"/>
    </row>
    <row r="337" spans="1:54" ht="28.9" customHeight="1" x14ac:dyDescent="0.3">
      <c r="A337"/>
      <c r="B337" s="24" t="s">
        <v>89</v>
      </c>
      <c r="C337" s="91">
        <f t="shared" si="19"/>
        <v>12777</v>
      </c>
      <c r="D337" s="91">
        <v>0</v>
      </c>
      <c r="E337" s="33">
        <v>0</v>
      </c>
      <c r="F337" s="33">
        <v>0</v>
      </c>
      <c r="G337" s="91">
        <v>25</v>
      </c>
      <c r="H337" s="33">
        <v>14</v>
      </c>
      <c r="I337" s="33">
        <v>11</v>
      </c>
      <c r="J337" s="91">
        <v>8323</v>
      </c>
      <c r="K337" s="33">
        <v>4835</v>
      </c>
      <c r="L337" s="33">
        <v>3488</v>
      </c>
      <c r="M337" s="91">
        <v>2450</v>
      </c>
      <c r="N337" s="33">
        <v>1131</v>
      </c>
      <c r="O337" s="33">
        <v>1319</v>
      </c>
      <c r="P337" s="91">
        <v>1979</v>
      </c>
      <c r="Q337" s="33">
        <v>784</v>
      </c>
      <c r="R337" s="33">
        <v>1195</v>
      </c>
      <c r="S337"/>
      <c r="T337" s="141"/>
    </row>
    <row r="338" spans="1:54" ht="28.9" customHeight="1" x14ac:dyDescent="0.3">
      <c r="A338"/>
      <c r="B338" s="24" t="s">
        <v>90</v>
      </c>
      <c r="C338" s="91">
        <f t="shared" si="19"/>
        <v>24955</v>
      </c>
      <c r="D338" s="91">
        <v>504</v>
      </c>
      <c r="E338" s="33">
        <v>0</v>
      </c>
      <c r="F338" s="33">
        <v>504</v>
      </c>
      <c r="G338" s="91">
        <v>0</v>
      </c>
      <c r="H338" s="33">
        <v>0</v>
      </c>
      <c r="I338" s="33">
        <v>0</v>
      </c>
      <c r="J338" s="91">
        <v>14372</v>
      </c>
      <c r="K338" s="33">
        <v>10788</v>
      </c>
      <c r="L338" s="33">
        <v>3584</v>
      </c>
      <c r="M338" s="91">
        <v>2650</v>
      </c>
      <c r="N338" s="33">
        <v>1632</v>
      </c>
      <c r="O338" s="33">
        <v>1018</v>
      </c>
      <c r="P338" s="91">
        <v>7429</v>
      </c>
      <c r="Q338" s="33">
        <v>1913</v>
      </c>
      <c r="R338" s="33">
        <v>5516</v>
      </c>
      <c r="S338"/>
      <c r="T338" s="141"/>
    </row>
    <row r="339" spans="1:54" ht="28.9" customHeight="1" x14ac:dyDescent="0.3">
      <c r="A339"/>
      <c r="B339" s="24" t="s">
        <v>91</v>
      </c>
      <c r="C339" s="91">
        <f t="shared" si="19"/>
        <v>65202</v>
      </c>
      <c r="D339" s="91">
        <v>0</v>
      </c>
      <c r="E339" s="33">
        <v>0</v>
      </c>
      <c r="F339" s="33">
        <v>0</v>
      </c>
      <c r="G339" s="91">
        <v>844</v>
      </c>
      <c r="H339" s="33">
        <v>659</v>
      </c>
      <c r="I339" s="33">
        <v>185</v>
      </c>
      <c r="J339" s="91">
        <v>43458</v>
      </c>
      <c r="K339" s="33">
        <v>32030</v>
      </c>
      <c r="L339" s="33">
        <v>11428</v>
      </c>
      <c r="M339" s="91">
        <v>6445</v>
      </c>
      <c r="N339" s="33">
        <v>3850</v>
      </c>
      <c r="O339" s="33">
        <v>2595</v>
      </c>
      <c r="P339" s="91">
        <v>14455</v>
      </c>
      <c r="Q339" s="33">
        <v>2031</v>
      </c>
      <c r="R339" s="33">
        <v>12424</v>
      </c>
      <c r="S339"/>
      <c r="T339" s="141"/>
    </row>
    <row r="340" spans="1:54" ht="28.9" customHeight="1" x14ac:dyDescent="0.3">
      <c r="A340"/>
      <c r="B340" s="24" t="s">
        <v>92</v>
      </c>
      <c r="C340" s="91">
        <f t="shared" si="19"/>
        <v>62268</v>
      </c>
      <c r="D340" s="91">
        <v>0</v>
      </c>
      <c r="E340" s="33">
        <v>0</v>
      </c>
      <c r="F340" s="33">
        <v>0</v>
      </c>
      <c r="G340" s="91">
        <v>112</v>
      </c>
      <c r="H340" s="33">
        <v>65</v>
      </c>
      <c r="I340" s="33">
        <v>47</v>
      </c>
      <c r="J340" s="91">
        <v>41837</v>
      </c>
      <c r="K340" s="33">
        <v>26966</v>
      </c>
      <c r="L340" s="33">
        <v>14871</v>
      </c>
      <c r="M340" s="91">
        <v>9260</v>
      </c>
      <c r="N340" s="33">
        <v>4927</v>
      </c>
      <c r="O340" s="33">
        <v>4333</v>
      </c>
      <c r="P340" s="91">
        <v>11059</v>
      </c>
      <c r="Q340" s="33">
        <v>2925</v>
      </c>
      <c r="R340" s="33">
        <v>8134</v>
      </c>
      <c r="S340"/>
      <c r="T340" s="141"/>
    </row>
    <row r="341" spans="1:54" ht="28.9" customHeight="1" x14ac:dyDescent="0.3">
      <c r="A341"/>
      <c r="B341" s="24" t="s">
        <v>93</v>
      </c>
      <c r="C341" s="91">
        <f t="shared" si="19"/>
        <v>64356</v>
      </c>
      <c r="D341" s="91">
        <v>2686</v>
      </c>
      <c r="E341" s="33">
        <v>402</v>
      </c>
      <c r="F341" s="33">
        <v>2284</v>
      </c>
      <c r="G341" s="91">
        <v>282</v>
      </c>
      <c r="H341" s="33">
        <v>153</v>
      </c>
      <c r="I341" s="33">
        <v>129</v>
      </c>
      <c r="J341" s="91">
        <v>38119</v>
      </c>
      <c r="K341" s="33">
        <v>25716</v>
      </c>
      <c r="L341" s="33">
        <v>12403</v>
      </c>
      <c r="M341" s="91">
        <v>9454</v>
      </c>
      <c r="N341" s="33">
        <v>4892</v>
      </c>
      <c r="O341" s="33">
        <v>4562</v>
      </c>
      <c r="P341" s="91">
        <v>13815</v>
      </c>
      <c r="Q341" s="33">
        <v>3382</v>
      </c>
      <c r="R341" s="33">
        <v>10433</v>
      </c>
      <c r="S341"/>
      <c r="T341" s="141"/>
    </row>
    <row r="342" spans="1:54" ht="28.9" customHeight="1" x14ac:dyDescent="0.3">
      <c r="A342"/>
      <c r="B342" s="24" t="s">
        <v>94</v>
      </c>
      <c r="C342" s="91">
        <f t="shared" si="19"/>
        <v>34743</v>
      </c>
      <c r="D342" s="91">
        <v>0</v>
      </c>
      <c r="E342" s="33">
        <v>0</v>
      </c>
      <c r="F342" s="33">
        <v>0</v>
      </c>
      <c r="G342" s="91">
        <v>0</v>
      </c>
      <c r="H342" s="33">
        <v>0</v>
      </c>
      <c r="I342" s="33">
        <v>0</v>
      </c>
      <c r="J342" s="91">
        <v>24915</v>
      </c>
      <c r="K342" s="33">
        <v>16643</v>
      </c>
      <c r="L342" s="33">
        <v>8272</v>
      </c>
      <c r="M342" s="91">
        <v>3286</v>
      </c>
      <c r="N342" s="33">
        <v>1693</v>
      </c>
      <c r="O342" s="33">
        <v>1593</v>
      </c>
      <c r="P342" s="91">
        <v>6542</v>
      </c>
      <c r="Q342" s="33">
        <v>2144</v>
      </c>
      <c r="R342" s="33">
        <v>4398</v>
      </c>
      <c r="S342"/>
      <c r="T342" s="141"/>
    </row>
    <row r="343" spans="1:54" ht="28.9" customHeight="1" x14ac:dyDescent="0.3">
      <c r="A343"/>
      <c r="B343" s="24" t="s">
        <v>95</v>
      </c>
      <c r="C343" s="91">
        <f t="shared" si="19"/>
        <v>21664</v>
      </c>
      <c r="D343" s="91">
        <v>312</v>
      </c>
      <c r="E343" s="33">
        <v>0</v>
      </c>
      <c r="F343" s="33">
        <v>312</v>
      </c>
      <c r="G343" s="91">
        <v>317</v>
      </c>
      <c r="H343" s="33">
        <v>205</v>
      </c>
      <c r="I343" s="33">
        <v>112</v>
      </c>
      <c r="J343" s="91">
        <v>14064</v>
      </c>
      <c r="K343" s="33">
        <v>9889</v>
      </c>
      <c r="L343" s="33">
        <v>4175</v>
      </c>
      <c r="M343" s="91">
        <v>3010</v>
      </c>
      <c r="N343" s="33">
        <v>1533</v>
      </c>
      <c r="O343" s="33">
        <v>1477</v>
      </c>
      <c r="P343" s="91">
        <v>3961</v>
      </c>
      <c r="Q343" s="33">
        <v>361</v>
      </c>
      <c r="R343" s="33">
        <v>3600</v>
      </c>
      <c r="S343"/>
      <c r="T343" s="141"/>
    </row>
    <row r="344" spans="1:54" ht="28.9" customHeight="1" thickBot="1" x14ac:dyDescent="0.35">
      <c r="A344"/>
      <c r="B344" s="24" t="s">
        <v>96</v>
      </c>
      <c r="C344" s="91">
        <f t="shared" si="19"/>
        <v>14008</v>
      </c>
      <c r="D344" s="91">
        <v>0</v>
      </c>
      <c r="E344" s="33">
        <v>0</v>
      </c>
      <c r="F344" s="33">
        <v>0</v>
      </c>
      <c r="G344" s="91">
        <v>0</v>
      </c>
      <c r="H344" s="33">
        <v>0</v>
      </c>
      <c r="I344" s="33">
        <v>0</v>
      </c>
      <c r="J344" s="91">
        <v>9799</v>
      </c>
      <c r="K344" s="33">
        <v>6889</v>
      </c>
      <c r="L344" s="33">
        <v>2910</v>
      </c>
      <c r="M344" s="91">
        <v>1836</v>
      </c>
      <c r="N344" s="33">
        <v>1011</v>
      </c>
      <c r="O344" s="33">
        <v>825</v>
      </c>
      <c r="P344" s="91">
        <v>2373</v>
      </c>
      <c r="Q344" s="33">
        <v>1087</v>
      </c>
      <c r="R344" s="33">
        <v>1286</v>
      </c>
      <c r="S344"/>
      <c r="T344" s="141"/>
    </row>
    <row r="345" spans="1:54" ht="19.5" customHeight="1" x14ac:dyDescent="0.3">
      <c r="A345"/>
      <c r="B345" s="154" t="s">
        <v>5</v>
      </c>
      <c r="C345" s="42">
        <f>SUM(D345+G345+J345+M345+P345)</f>
        <v>1651189</v>
      </c>
      <c r="D345" s="42">
        <f t="shared" ref="D345:R345" si="20">SUM(D319:D344)</f>
        <v>35511</v>
      </c>
      <c r="E345" s="42">
        <f t="shared" si="20"/>
        <v>7165</v>
      </c>
      <c r="F345" s="42">
        <f t="shared" si="20"/>
        <v>28346</v>
      </c>
      <c r="G345" s="42">
        <f t="shared" si="20"/>
        <v>41091</v>
      </c>
      <c r="H345" s="42">
        <f t="shared" si="20"/>
        <v>25572</v>
      </c>
      <c r="I345" s="42">
        <f t="shared" si="20"/>
        <v>15519</v>
      </c>
      <c r="J345" s="42">
        <f t="shared" si="20"/>
        <v>1120870</v>
      </c>
      <c r="K345" s="42">
        <f t="shared" si="20"/>
        <v>789570</v>
      </c>
      <c r="L345" s="42">
        <f t="shared" si="20"/>
        <v>331300</v>
      </c>
      <c r="M345" s="42">
        <f t="shared" si="20"/>
        <v>183853</v>
      </c>
      <c r="N345" s="42">
        <f t="shared" si="20"/>
        <v>102658</v>
      </c>
      <c r="O345" s="42">
        <f t="shared" si="20"/>
        <v>81195</v>
      </c>
      <c r="P345" s="42">
        <f t="shared" si="20"/>
        <v>269864</v>
      </c>
      <c r="Q345" s="42">
        <f t="shared" si="20"/>
        <v>79398</v>
      </c>
      <c r="R345" s="42">
        <f t="shared" si="20"/>
        <v>190466</v>
      </c>
      <c r="S345"/>
      <c r="T345" s="141"/>
    </row>
    <row r="346" spans="1:54" ht="18" x14ac:dyDescent="0.3">
      <c r="B346" s="130" t="s">
        <v>221</v>
      </c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41"/>
    </row>
    <row r="347" spans="1:54" x14ac:dyDescent="0.3">
      <c r="B347" s="155"/>
      <c r="C347" s="155"/>
      <c r="D347" s="155"/>
      <c r="E347" s="155"/>
      <c r="F347" s="155"/>
      <c r="G347" s="155"/>
    </row>
    <row r="348" spans="1:54" ht="8.25" customHeight="1" x14ac:dyDescent="0.3"/>
    <row r="349" spans="1:54" ht="18" x14ac:dyDescent="0.3">
      <c r="B349" s="141"/>
      <c r="C349" s="156"/>
      <c r="D349" s="156"/>
      <c r="E349" s="156"/>
      <c r="F349" s="156"/>
      <c r="G349" s="156"/>
      <c r="H349" s="156"/>
      <c r="I349" s="156"/>
    </row>
    <row r="350" spans="1:54" x14ac:dyDescent="0.3">
      <c r="B350" s="157"/>
    </row>
    <row r="352" spans="1:54" ht="38.25" customHeight="1" x14ac:dyDescent="0.3">
      <c r="V352" s="5"/>
      <c r="W352" s="5"/>
      <c r="BA352" s="2"/>
      <c r="BB352" s="2"/>
    </row>
    <row r="353" spans="20:86" ht="108" customHeight="1" x14ac:dyDescent="0.3">
      <c r="V353" s="5"/>
      <c r="W353" s="5"/>
      <c r="BA353" s="2"/>
      <c r="BB353" s="2"/>
    </row>
    <row r="354" spans="20:86" x14ac:dyDescent="0.3">
      <c r="V354" s="5"/>
      <c r="W354" s="5"/>
      <c r="BA354" s="2"/>
      <c r="BB354" s="2"/>
    </row>
    <row r="355" spans="20:86" s="5" customFormat="1" x14ac:dyDescent="0.3">
      <c r="T355" s="2"/>
      <c r="U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</row>
    <row r="356" spans="20:86" s="5" customFormat="1" x14ac:dyDescent="0.3">
      <c r="T356" s="2"/>
      <c r="U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</row>
    <row r="357" spans="20:86" s="5" customFormat="1" x14ac:dyDescent="0.3">
      <c r="T357" s="2"/>
      <c r="U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</row>
    <row r="358" spans="20:86" s="5" customFormat="1" x14ac:dyDescent="0.3">
      <c r="T358" s="2"/>
      <c r="U358" s="2"/>
    </row>
    <row r="359" spans="20:86" s="5" customFormat="1" x14ac:dyDescent="0.3">
      <c r="T359" s="2"/>
      <c r="U359" s="2"/>
    </row>
    <row r="360" spans="20:86" s="5" customFormat="1" x14ac:dyDescent="0.3">
      <c r="T360" s="2"/>
      <c r="U360" s="2"/>
    </row>
    <row r="361" spans="20:86" s="5" customFormat="1" x14ac:dyDescent="0.3">
      <c r="T361" s="2"/>
      <c r="U361" s="2"/>
    </row>
    <row r="362" spans="20:86" s="5" customFormat="1" x14ac:dyDescent="0.3">
      <c r="T362" s="2"/>
      <c r="U362" s="2"/>
    </row>
    <row r="363" spans="20:86" s="5" customFormat="1" x14ac:dyDescent="0.3">
      <c r="T363" s="2"/>
      <c r="U363" s="2"/>
    </row>
    <row r="364" spans="20:86" s="5" customFormat="1" x14ac:dyDescent="0.3">
      <c r="T364" s="2"/>
      <c r="U364" s="2"/>
    </row>
    <row r="365" spans="20:86" s="5" customFormat="1" x14ac:dyDescent="0.3">
      <c r="T365" s="2"/>
      <c r="U365" s="2"/>
    </row>
    <row r="366" spans="20:86" s="5" customFormat="1" ht="19.899999999999999" customHeight="1" x14ac:dyDescent="0.3">
      <c r="T366" s="2"/>
      <c r="U366" s="2"/>
    </row>
    <row r="367" spans="20:86" s="5" customFormat="1" x14ac:dyDescent="0.3">
      <c r="T367" s="2"/>
      <c r="U367" s="2"/>
    </row>
    <row r="369" spans="2:88" s="5" customFormat="1" x14ac:dyDescent="0.3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</row>
    <row r="370" spans="2:88" s="5" customFormat="1" x14ac:dyDescent="0.3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</row>
  </sheetData>
  <autoFilter ref="M111:N137" xr:uid="{00000000-0009-0000-0000-000000000000}"/>
  <mergeCells count="283">
    <mergeCell ref="P317:P318"/>
    <mergeCell ref="Q317:R317"/>
    <mergeCell ref="B347:G347"/>
    <mergeCell ref="G317:G318"/>
    <mergeCell ref="H317:I317"/>
    <mergeCell ref="J317:J318"/>
    <mergeCell ref="K317:L317"/>
    <mergeCell ref="M317:M318"/>
    <mergeCell ref="N317:O317"/>
    <mergeCell ref="Q300:R300"/>
    <mergeCell ref="B316:B318"/>
    <mergeCell ref="C316:C318"/>
    <mergeCell ref="D316:F316"/>
    <mergeCell ref="G316:I316"/>
    <mergeCell ref="J316:L316"/>
    <mergeCell ref="M316:O316"/>
    <mergeCell ref="P316:R316"/>
    <mergeCell ref="D317:D318"/>
    <mergeCell ref="E317:F317"/>
    <mergeCell ref="P299:R299"/>
    <mergeCell ref="D300:D301"/>
    <mergeCell ref="E300:F300"/>
    <mergeCell ref="G300:G301"/>
    <mergeCell ref="H300:I300"/>
    <mergeCell ref="J300:J301"/>
    <mergeCell ref="K300:L300"/>
    <mergeCell ref="M300:M301"/>
    <mergeCell ref="N300:O300"/>
    <mergeCell ref="P300:P301"/>
    <mergeCell ref="L287:M287"/>
    <mergeCell ref="B299:B301"/>
    <mergeCell ref="C299:C301"/>
    <mergeCell ref="D299:F299"/>
    <mergeCell ref="G299:I299"/>
    <mergeCell ref="J299:L299"/>
    <mergeCell ref="M299:O299"/>
    <mergeCell ref="L280:M280"/>
    <mergeCell ref="L281:M281"/>
    <mergeCell ref="L282:M282"/>
    <mergeCell ref="L283:M283"/>
    <mergeCell ref="L284:M284"/>
    <mergeCell ref="L285:M285"/>
    <mergeCell ref="L257:M257"/>
    <mergeCell ref="L275:M275"/>
    <mergeCell ref="L276:M276"/>
    <mergeCell ref="L277:M277"/>
    <mergeCell ref="L278:M278"/>
    <mergeCell ref="L279:M279"/>
    <mergeCell ref="Q238:R238"/>
    <mergeCell ref="L240:N240"/>
    <mergeCell ref="L241:N241"/>
    <mergeCell ref="L242:N242"/>
    <mergeCell ref="L243:N243"/>
    <mergeCell ref="L253:M254"/>
    <mergeCell ref="N253:N254"/>
    <mergeCell ref="O253:O254"/>
    <mergeCell ref="P253:Q253"/>
    <mergeCell ref="K204:R204"/>
    <mergeCell ref="B205:C205"/>
    <mergeCell ref="B238:E239"/>
    <mergeCell ref="F238:F239"/>
    <mergeCell ref="G238:G239"/>
    <mergeCell ref="H238:H239"/>
    <mergeCell ref="I238:I239"/>
    <mergeCell ref="L238:N239"/>
    <mergeCell ref="O238:O239"/>
    <mergeCell ref="P238:P239"/>
    <mergeCell ref="K195:N196"/>
    <mergeCell ref="O195:O196"/>
    <mergeCell ref="P195:P196"/>
    <mergeCell ref="Q195:Q196"/>
    <mergeCell ref="R195:R196"/>
    <mergeCell ref="B201:E201"/>
    <mergeCell ref="K191:N192"/>
    <mergeCell ref="O191:O192"/>
    <mergeCell ref="P191:P192"/>
    <mergeCell ref="Q191:Q192"/>
    <mergeCell ref="R191:R192"/>
    <mergeCell ref="K193:N194"/>
    <mergeCell ref="O193:O194"/>
    <mergeCell ref="P193:P194"/>
    <mergeCell ref="Q193:Q194"/>
    <mergeCell ref="R193:R194"/>
    <mergeCell ref="K187:N188"/>
    <mergeCell ref="O187:O188"/>
    <mergeCell ref="P187:P188"/>
    <mergeCell ref="Q187:Q188"/>
    <mergeCell ref="R187:R188"/>
    <mergeCell ref="K189:N190"/>
    <mergeCell ref="O189:O190"/>
    <mergeCell ref="P189:P190"/>
    <mergeCell ref="Q189:Q190"/>
    <mergeCell ref="R189:R190"/>
    <mergeCell ref="K183:N184"/>
    <mergeCell ref="O183:O184"/>
    <mergeCell ref="P183:P184"/>
    <mergeCell ref="Q183:Q184"/>
    <mergeCell ref="R183:R184"/>
    <mergeCell ref="K185:N186"/>
    <mergeCell ref="O185:O186"/>
    <mergeCell ref="P185:P186"/>
    <mergeCell ref="Q185:Q186"/>
    <mergeCell ref="R185:R186"/>
    <mergeCell ref="K179:N180"/>
    <mergeCell ref="O179:O180"/>
    <mergeCell ref="P179:P180"/>
    <mergeCell ref="Q179:Q180"/>
    <mergeCell ref="R179:R180"/>
    <mergeCell ref="K181:N182"/>
    <mergeCell ref="O181:O182"/>
    <mergeCell ref="P181:P182"/>
    <mergeCell ref="Q181:Q182"/>
    <mergeCell ref="R181:R182"/>
    <mergeCell ref="K175:N176"/>
    <mergeCell ref="O175:O176"/>
    <mergeCell ref="P175:P176"/>
    <mergeCell ref="Q175:Q176"/>
    <mergeCell ref="R175:R176"/>
    <mergeCell ref="K177:N178"/>
    <mergeCell ref="O177:O178"/>
    <mergeCell ref="P177:P178"/>
    <mergeCell ref="Q177:Q178"/>
    <mergeCell ref="R177:R178"/>
    <mergeCell ref="K171:N172"/>
    <mergeCell ref="O171:O172"/>
    <mergeCell ref="P171:P172"/>
    <mergeCell ref="Q171:Q172"/>
    <mergeCell ref="R171:R172"/>
    <mergeCell ref="K173:N174"/>
    <mergeCell ref="O173:O174"/>
    <mergeCell ref="P173:P174"/>
    <mergeCell ref="Q173:Q174"/>
    <mergeCell ref="R173:R174"/>
    <mergeCell ref="P167:P168"/>
    <mergeCell ref="Q167:Q168"/>
    <mergeCell ref="R167:R168"/>
    <mergeCell ref="K169:N170"/>
    <mergeCell ref="O169:O170"/>
    <mergeCell ref="P169:P170"/>
    <mergeCell ref="Q169:Q170"/>
    <mergeCell ref="R169:R170"/>
    <mergeCell ref="C107:D107"/>
    <mergeCell ref="C108:D108"/>
    <mergeCell ref="B112:C112"/>
    <mergeCell ref="B167:E167"/>
    <mergeCell ref="K167:N168"/>
    <mergeCell ref="O167:O168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92:D92"/>
    <mergeCell ref="K92:L92"/>
    <mergeCell ref="C93:D93"/>
    <mergeCell ref="K93:L93"/>
    <mergeCell ref="C94:D94"/>
    <mergeCell ref="K94:L94"/>
    <mergeCell ref="C89:D89"/>
    <mergeCell ref="K89:L89"/>
    <mergeCell ref="C90:D90"/>
    <mergeCell ref="K90:L90"/>
    <mergeCell ref="C91:D91"/>
    <mergeCell ref="K91:L91"/>
    <mergeCell ref="C86:D86"/>
    <mergeCell ref="K86:L86"/>
    <mergeCell ref="C87:D87"/>
    <mergeCell ref="K87:L87"/>
    <mergeCell ref="C88:D88"/>
    <mergeCell ref="K88:L88"/>
    <mergeCell ref="C82:D82"/>
    <mergeCell ref="C83:D83"/>
    <mergeCell ref="C84:D84"/>
    <mergeCell ref="K84:L84"/>
    <mergeCell ref="C85:D85"/>
    <mergeCell ref="K85:L85"/>
    <mergeCell ref="J76:K76"/>
    <mergeCell ref="O76:P76"/>
    <mergeCell ref="B80:B81"/>
    <mergeCell ref="C80:D81"/>
    <mergeCell ref="E80:E81"/>
    <mergeCell ref="F80:F81"/>
    <mergeCell ref="G80:G81"/>
    <mergeCell ref="H80:H81"/>
    <mergeCell ref="I80:I81"/>
    <mergeCell ref="J73:K73"/>
    <mergeCell ref="O73:P73"/>
    <mergeCell ref="J74:K74"/>
    <mergeCell ref="O74:P74"/>
    <mergeCell ref="J75:K75"/>
    <mergeCell ref="O75:P75"/>
    <mergeCell ref="B70:F70"/>
    <mergeCell ref="J70:K70"/>
    <mergeCell ref="O70:P70"/>
    <mergeCell ref="J71:K71"/>
    <mergeCell ref="O71:P71"/>
    <mergeCell ref="J72:K72"/>
    <mergeCell ref="O72:P72"/>
    <mergeCell ref="B68:F68"/>
    <mergeCell ref="J68:K68"/>
    <mergeCell ref="O68:P68"/>
    <mergeCell ref="B69:F69"/>
    <mergeCell ref="J69:K69"/>
    <mergeCell ref="O69:P69"/>
    <mergeCell ref="B66:F66"/>
    <mergeCell ref="J66:K66"/>
    <mergeCell ref="O66:P66"/>
    <mergeCell ref="B67:F67"/>
    <mergeCell ref="J67:K67"/>
    <mergeCell ref="O67:P67"/>
    <mergeCell ref="B64:F64"/>
    <mergeCell ref="J64:K64"/>
    <mergeCell ref="O64:P64"/>
    <mergeCell ref="B65:F65"/>
    <mergeCell ref="J65:K65"/>
    <mergeCell ref="O65:P65"/>
    <mergeCell ref="B62:F62"/>
    <mergeCell ref="J62:K62"/>
    <mergeCell ref="O62:P62"/>
    <mergeCell ref="B63:F63"/>
    <mergeCell ref="J63:K63"/>
    <mergeCell ref="O63:P63"/>
    <mergeCell ref="Q59:Q60"/>
    <mergeCell ref="R59:R60"/>
    <mergeCell ref="B60:F60"/>
    <mergeCell ref="B61:F61"/>
    <mergeCell ref="J61:K61"/>
    <mergeCell ref="O61:P61"/>
    <mergeCell ref="B58:F58"/>
    <mergeCell ref="B59:F59"/>
    <mergeCell ref="J59:K60"/>
    <mergeCell ref="L59:L60"/>
    <mergeCell ref="M59:M60"/>
    <mergeCell ref="O59:P60"/>
    <mergeCell ref="L52:M52"/>
    <mergeCell ref="L53:M53"/>
    <mergeCell ref="L54:M54"/>
    <mergeCell ref="B55:F55"/>
    <mergeCell ref="B56:F56"/>
    <mergeCell ref="B57:F57"/>
    <mergeCell ref="K42:L42"/>
    <mergeCell ref="K43:L43"/>
    <mergeCell ref="K44:L44"/>
    <mergeCell ref="K45:L45"/>
    <mergeCell ref="K46:L46"/>
    <mergeCell ref="L51:M51"/>
    <mergeCell ref="K36:L36"/>
    <mergeCell ref="K37:L37"/>
    <mergeCell ref="K38:L38"/>
    <mergeCell ref="K39:L39"/>
    <mergeCell ref="K40:L40"/>
    <mergeCell ref="K41:L41"/>
    <mergeCell ref="M33:M34"/>
    <mergeCell ref="N33:N34"/>
    <mergeCell ref="O33:O34"/>
    <mergeCell ref="P33:P34"/>
    <mergeCell ref="Q33:Q34"/>
    <mergeCell ref="K35:L35"/>
    <mergeCell ref="K26:L26"/>
    <mergeCell ref="K27:L27"/>
    <mergeCell ref="K28:L28"/>
    <mergeCell ref="K29:L29"/>
    <mergeCell ref="J33:J34"/>
    <mergeCell ref="K33:L34"/>
    <mergeCell ref="K20:L20"/>
    <mergeCell ref="K21:L21"/>
    <mergeCell ref="K22:L22"/>
    <mergeCell ref="K23:L23"/>
    <mergeCell ref="K24:L24"/>
    <mergeCell ref="K25:L25"/>
    <mergeCell ref="B6:R6"/>
    <mergeCell ref="B7:R7"/>
    <mergeCell ref="C15:H15"/>
    <mergeCell ref="J17:J18"/>
    <mergeCell ref="K17:L18"/>
    <mergeCell ref="K19:L1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3" fitToHeight="0" orientation="portrait" r:id="rId1"/>
  <headerFooter alignWithMargins="0"/>
  <rowBreaks count="5" manualBreakCount="5">
    <brk id="77" max="18" man="1"/>
    <brk id="141" max="18" man="1"/>
    <brk id="234" max="18" man="1"/>
    <brk id="295" max="18" man="1"/>
    <brk id="34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</vt:lpstr>
      <vt:lpstr>AP!Área_de_impresión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Jesus Oliver Hernandez Torres</dc:creator>
  <cp:lastModifiedBy>Christian Jesus Oliver Hernandez Torres</cp:lastModifiedBy>
  <dcterms:created xsi:type="dcterms:W3CDTF">2024-11-20T22:17:00Z</dcterms:created>
  <dcterms:modified xsi:type="dcterms:W3CDTF">2024-11-20T22:17:15Z</dcterms:modified>
</cp:coreProperties>
</file>