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GIC\Downloads\"/>
    </mc:Choice>
  </mc:AlternateContent>
  <xr:revisionPtr revIDLastSave="0" documentId="13_ncr:1_{4547EADA-2EF9-443F-B8D9-B2CB58B7E4D9}" xr6:coauthVersionLast="47" xr6:coauthVersionMax="47" xr10:uidLastSave="{00000000-0000-0000-0000-000000000000}"/>
  <bookViews>
    <workbookView xWindow="-108" yWindow="-108" windowWidth="23256" windowHeight="12456" tabRatio="684" xr2:uid="{0A928138-D59F-42FE-B6CF-CD6AB868F5B1}"/>
  </bookViews>
  <sheets>
    <sheet name="HRT" sheetId="16" r:id="rId1"/>
  </sheets>
  <definedNames>
    <definedName name="_xlnm._FilterDatabase" localSheetId="0" hidden="1">HRT!$A$113:$AJ$113</definedName>
    <definedName name="_xlnm.Print_Area" localSheetId="0">HRT!$B$1:$V$198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5" i="16" l="1"/>
  <c r="G195" i="16" s="1"/>
  <c r="E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H172" i="16"/>
  <c r="H173" i="16" s="1"/>
  <c r="G172" i="16"/>
  <c r="F172" i="16"/>
  <c r="F173" i="16" s="1"/>
  <c r="E172" i="16"/>
  <c r="G173" i="16" s="1"/>
  <c r="E171" i="16"/>
  <c r="E170" i="16"/>
  <c r="E169" i="16"/>
  <c r="E168" i="16"/>
  <c r="E167" i="16"/>
  <c r="E166" i="16"/>
  <c r="E165" i="16"/>
  <c r="E164" i="16"/>
  <c r="E163" i="16"/>
  <c r="E162" i="16"/>
  <c r="E161" i="16"/>
  <c r="E160" i="16"/>
  <c r="E159" i="16"/>
  <c r="E158" i="16"/>
  <c r="E157" i="16"/>
  <c r="E156" i="16"/>
  <c r="E155" i="16"/>
  <c r="E154" i="16"/>
  <c r="E153" i="16"/>
  <c r="E152" i="16"/>
  <c r="E151" i="16"/>
  <c r="E150" i="16"/>
  <c r="E149" i="16"/>
  <c r="M142" i="16"/>
  <c r="K142" i="16"/>
  <c r="I142" i="16"/>
  <c r="H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42" i="16" s="1"/>
  <c r="G114" i="16"/>
  <c r="V103" i="16"/>
  <c r="U103" i="16"/>
  <c r="T103" i="16"/>
  <c r="S103" i="16"/>
  <c r="R103" i="16"/>
  <c r="Q103" i="16"/>
  <c r="P103" i="16"/>
  <c r="O103" i="16"/>
  <c r="N103" i="16"/>
  <c r="M103" i="16"/>
  <c r="L103" i="16"/>
  <c r="L104" i="16" s="1"/>
  <c r="K103" i="16"/>
  <c r="J103" i="16"/>
  <c r="I103" i="16"/>
  <c r="H103" i="16"/>
  <c r="G103" i="16"/>
  <c r="G104" i="16" s="1"/>
  <c r="F103" i="16"/>
  <c r="F104" i="16" s="1"/>
  <c r="E102" i="16"/>
  <c r="E101" i="16"/>
  <c r="E100" i="16"/>
  <c r="E99" i="16"/>
  <c r="E98" i="16"/>
  <c r="E103" i="16" s="1"/>
  <c r="T86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E85" i="16"/>
  <c r="E84" i="16"/>
  <c r="E83" i="16"/>
  <c r="E82" i="16"/>
  <c r="E86" i="16" s="1"/>
  <c r="T75" i="16"/>
  <c r="U76" i="16" s="1"/>
  <c r="O71" i="16"/>
  <c r="N71" i="16"/>
  <c r="M71" i="16"/>
  <c r="L71" i="16"/>
  <c r="K71" i="16"/>
  <c r="I71" i="16"/>
  <c r="H71" i="16"/>
  <c r="G71" i="16"/>
  <c r="F71" i="16"/>
  <c r="E70" i="16"/>
  <c r="V69" i="16"/>
  <c r="V70" i="16" s="1"/>
  <c r="U69" i="16"/>
  <c r="T69" i="16"/>
  <c r="E69" i="16"/>
  <c r="S68" i="16"/>
  <c r="S69" i="16" s="1"/>
  <c r="E68" i="16"/>
  <c r="E71" i="16" s="1"/>
  <c r="S67" i="16"/>
  <c r="E67" i="16"/>
  <c r="L58" i="16"/>
  <c r="L59" i="16" s="1"/>
  <c r="K58" i="16"/>
  <c r="K59" i="16" s="1"/>
  <c r="J58" i="16"/>
  <c r="I58" i="16"/>
  <c r="H58" i="16"/>
  <c r="H59" i="16" s="1"/>
  <c r="G58" i="16"/>
  <c r="F58" i="16"/>
  <c r="F59" i="16" s="1"/>
  <c r="E58" i="16"/>
  <c r="G59" i="16" s="1"/>
  <c r="E57" i="16"/>
  <c r="E56" i="16"/>
  <c r="P55" i="16" s="1"/>
  <c r="E55" i="16"/>
  <c r="P54" i="16"/>
  <c r="E54" i="16"/>
  <c r="K40" i="16"/>
  <c r="J40" i="16"/>
  <c r="I40" i="16"/>
  <c r="H40" i="16"/>
  <c r="H41" i="16" s="1"/>
  <c r="G40" i="16"/>
  <c r="E39" i="16"/>
  <c r="E38" i="16"/>
  <c r="E37" i="16"/>
  <c r="E36" i="16"/>
  <c r="E40" i="16" s="1"/>
  <c r="M28" i="16"/>
  <c r="L28" i="16"/>
  <c r="I28" i="16"/>
  <c r="H28" i="16"/>
  <c r="K27" i="16"/>
  <c r="G27" i="16"/>
  <c r="E27" i="16"/>
  <c r="K26" i="16"/>
  <c r="E26" i="16" s="1"/>
  <c r="G26" i="16"/>
  <c r="K25" i="16"/>
  <c r="G25" i="16"/>
  <c r="E25" i="16"/>
  <c r="K24" i="16"/>
  <c r="E24" i="16" s="1"/>
  <c r="G24" i="16"/>
  <c r="K23" i="16"/>
  <c r="G23" i="16"/>
  <c r="E23" i="16"/>
  <c r="K22" i="16"/>
  <c r="E22" i="16" s="1"/>
  <c r="G22" i="16"/>
  <c r="K21" i="16"/>
  <c r="G21" i="16"/>
  <c r="E21" i="16"/>
  <c r="K20" i="16"/>
  <c r="E20" i="16" s="1"/>
  <c r="G20" i="16"/>
  <c r="K19" i="16"/>
  <c r="G19" i="16"/>
  <c r="E19" i="16"/>
  <c r="K18" i="16"/>
  <c r="E18" i="16" s="1"/>
  <c r="G18" i="16"/>
  <c r="K17" i="16"/>
  <c r="G17" i="16"/>
  <c r="E17" i="16"/>
  <c r="K16" i="16"/>
  <c r="K28" i="16" s="1"/>
  <c r="G16" i="16"/>
  <c r="G28" i="16" s="1"/>
  <c r="E16" i="16"/>
  <c r="T87" i="16" l="1"/>
  <c r="R104" i="16"/>
  <c r="I143" i="16"/>
  <c r="H143" i="16"/>
  <c r="G143" i="16" s="1"/>
  <c r="M143" i="16"/>
  <c r="I41" i="16"/>
  <c r="L72" i="16"/>
  <c r="M104" i="16"/>
  <c r="S104" i="16"/>
  <c r="E173" i="16"/>
  <c r="H87" i="16"/>
  <c r="E28" i="16"/>
  <c r="I29" i="16" s="1"/>
  <c r="J41" i="16"/>
  <c r="U70" i="16"/>
  <c r="T70" i="16"/>
  <c r="S70" i="16" s="1"/>
  <c r="F72" i="16"/>
  <c r="M72" i="16"/>
  <c r="H104" i="16"/>
  <c r="E104" i="16" s="1"/>
  <c r="N104" i="16"/>
  <c r="T104" i="16"/>
  <c r="L87" i="16"/>
  <c r="P87" i="16"/>
  <c r="J87" i="16"/>
  <c r="I87" i="16"/>
  <c r="R87" i="16"/>
  <c r="F87" i="16"/>
  <c r="O87" i="16"/>
  <c r="G29" i="16"/>
  <c r="K41" i="16"/>
  <c r="K87" i="16"/>
  <c r="Q87" i="16"/>
  <c r="I104" i="16"/>
  <c r="O104" i="16"/>
  <c r="U104" i="16"/>
  <c r="N87" i="16"/>
  <c r="K72" i="16"/>
  <c r="G72" i="16"/>
  <c r="O72" i="16"/>
  <c r="H72" i="16"/>
  <c r="N72" i="16"/>
  <c r="H29" i="16"/>
  <c r="K29" i="16"/>
  <c r="S16" i="16" s="1"/>
  <c r="J104" i="16"/>
  <c r="P104" i="16"/>
  <c r="V104" i="16"/>
  <c r="M29" i="16"/>
  <c r="L29" i="16"/>
  <c r="G41" i="16"/>
  <c r="I72" i="16"/>
  <c r="G87" i="16"/>
  <c r="M87" i="16"/>
  <c r="S87" i="16"/>
  <c r="K104" i="16"/>
  <c r="Q104" i="16"/>
  <c r="K143" i="16"/>
  <c r="V76" i="16"/>
  <c r="T76" i="16" s="1"/>
  <c r="I59" i="16"/>
  <c r="E59" i="16"/>
  <c r="J59" i="16"/>
  <c r="P53" i="16"/>
  <c r="P56" i="16"/>
  <c r="S15" i="16" l="1"/>
  <c r="E29" i="16"/>
  <c r="E87" i="16"/>
  <c r="E72" i="16"/>
  <c r="E41" i="16"/>
</calcChain>
</file>

<file path=xl/sharedStrings.xml><?xml version="1.0" encoding="utf-8"?>
<sst xmlns="http://schemas.openxmlformats.org/spreadsheetml/2006/main" count="265" uniqueCount="152">
  <si>
    <t>Amazonas</t>
  </si>
  <si>
    <t>Ancash</t>
  </si>
  <si>
    <t>Arequipa</t>
  </si>
  <si>
    <t>Cajamarca</t>
  </si>
  <si>
    <t>Callao</t>
  </si>
  <si>
    <t>Huanuco</t>
  </si>
  <si>
    <t>Cusco</t>
  </si>
  <si>
    <t>Huancavelica</t>
  </si>
  <si>
    <t>La Libertad</t>
  </si>
  <si>
    <t>Loreto</t>
  </si>
  <si>
    <t>Moquegua</t>
  </si>
  <si>
    <t>Lima</t>
  </si>
  <si>
    <t>Pasco</t>
  </si>
  <si>
    <t>Piura</t>
  </si>
  <si>
    <t>Puno</t>
  </si>
  <si>
    <t>Tacna</t>
  </si>
  <si>
    <t>Tumbes</t>
  </si>
  <si>
    <t>Ucayali</t>
  </si>
  <si>
    <t>Total</t>
  </si>
  <si>
    <t>%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</si>
  <si>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</si>
  <si>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</si>
  <si>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</si>
  <si>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</si>
  <si>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</si>
  <si>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</si>
  <si>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</si>
  <si>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</si>
  <si>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</si>
  <si>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</si>
  <si>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</si>
  <si>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</si>
  <si>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</si>
  <si>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porcentual</t>
  </si>
  <si>
    <t>-</t>
  </si>
  <si>
    <t>Región</t>
  </si>
  <si>
    <t>Lima Metropolitana</t>
  </si>
  <si>
    <t>Lima Provincia</t>
  </si>
  <si>
    <t>Madre de Dios</t>
  </si>
  <si>
    <t>Otros</t>
  </si>
  <si>
    <t>Otro</t>
  </si>
  <si>
    <t>0 a 5 años</t>
  </si>
  <si>
    <t>No</t>
  </si>
  <si>
    <t>6 a 11 años</t>
  </si>
  <si>
    <t>Si</t>
  </si>
  <si>
    <t>60 años a más</t>
  </si>
  <si>
    <t>Hermano</t>
  </si>
  <si>
    <t>Hijo</t>
  </si>
  <si>
    <t>Sobrino</t>
  </si>
  <si>
    <t xml:space="preserve">Mes </t>
  </si>
  <si>
    <t>Casos albergados</t>
  </si>
  <si>
    <t>Hijas, hijos y acompañantes</t>
  </si>
  <si>
    <t>Nuevas</t>
  </si>
  <si>
    <t>Continuadoras</t>
  </si>
  <si>
    <t>Nuevas/os</t>
  </si>
  <si>
    <t>Continuadoras/es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</si>
  <si>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</si>
  <si>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</si>
  <si>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</si>
  <si>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</si>
  <si>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</si>
  <si>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</si>
  <si>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</si>
  <si>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</si>
  <si>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</si>
  <si>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</si>
  <si>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</si>
  <si>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</si>
  <si>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</si>
  <si>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</si>
  <si>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</si>
  <si>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</si>
  <si>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</si>
  <si>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</si>
  <si>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</si>
  <si>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</si>
  <si>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</si>
  <si>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</si>
  <si>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</si>
  <si>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</si>
  <si>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</si>
  <si>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</si>
  <si>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</si>
  <si>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</si>
  <si>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</si>
  <si>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</si>
  <si>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</si>
  <si>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</si>
  <si>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No sabe/ No responde</t>
  </si>
  <si>
    <t>Presenta alguna discapacidad</t>
  </si>
  <si>
    <t>Menor de 17 años</t>
  </si>
  <si>
    <t>18 a 59 años</t>
  </si>
  <si>
    <t>Económica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</si>
  <si>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</si>
  <si>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</si>
  <si>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</si>
  <si>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</si>
  <si>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</si>
  <si>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</si>
  <si>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</si>
  <si>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</si>
  <si>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</si>
  <si>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</si>
  <si>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</si>
  <si>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</si>
  <si>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</si>
  <si>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</si>
  <si>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</si>
  <si>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</si>
  <si>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Madre</t>
  </si>
  <si>
    <t>Tía</t>
  </si>
  <si>
    <t>Hermana</t>
  </si>
  <si>
    <t>Hijastra</t>
  </si>
  <si>
    <t>Hijastro</t>
  </si>
  <si>
    <t>Prima</t>
  </si>
  <si>
    <t>Abuela</t>
  </si>
  <si>
    <t>Nieta</t>
  </si>
  <si>
    <t>Nieto</t>
  </si>
  <si>
    <t>Sobrina</t>
  </si>
  <si>
    <t>Suegra</t>
  </si>
  <si>
    <t>Nuera</t>
  </si>
  <si>
    <t>12 a 17 años</t>
  </si>
  <si>
    <t>Casos de mujeres</t>
  </si>
  <si>
    <t>Nuevos/as</t>
  </si>
  <si>
    <t>Bagua</t>
  </si>
  <si>
    <t>Utcubamba</t>
  </si>
  <si>
    <t>Chimbote</t>
  </si>
  <si>
    <t>Apurímac</t>
  </si>
  <si>
    <t>Chincheros</t>
  </si>
  <si>
    <t>Caylloma</t>
  </si>
  <si>
    <t>Cayma</t>
  </si>
  <si>
    <t>Paucarpata</t>
  </si>
  <si>
    <t>Sicuani</t>
  </si>
  <si>
    <t>Renace La Esperanza</t>
  </si>
  <si>
    <t>Carabayllo</t>
  </si>
  <si>
    <t>Nuevo Imperial</t>
  </si>
  <si>
    <t>Iquitos</t>
  </si>
  <si>
    <t>Tambopata</t>
  </si>
  <si>
    <t>Loretta Bonokoski</t>
  </si>
  <si>
    <t>Villa Rica</t>
  </si>
  <si>
    <t>Sullana</t>
  </si>
  <si>
    <t>San Martín</t>
  </si>
  <si>
    <t>Rioja</t>
  </si>
  <si>
    <t>Zarumilla</t>
  </si>
  <si>
    <t>Pucallpa</t>
  </si>
  <si>
    <t>2022*</t>
  </si>
  <si>
    <t>2024**</t>
  </si>
  <si>
    <t>* Información estadística de octubre a diciembre de 2022.</t>
  </si>
  <si>
    <t>** Información estadística preliminar de enero a octubre de 2024.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</si>
  <si>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AURORA/ MIMP</t>
    </r>
  </si>
  <si>
    <t>Junín</t>
  </si>
  <si>
    <t>Mazamari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</si>
</sst>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Aptos Narrow"/>
      <family val="2"/>
      <scheme val="minor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Aptos Narrow"/>
      <family val="2"/>
      <scheme val="minor"/>
    </font>
    <font>
      <sz val="9"/>
      <name val="Arial"/>
      <family val="2"/>
    </font>
    <font>
      <b/>
      <sz val="9"/>
      <name val="Arial Narrow"/>
      <family val="2"/>
    </font>
    <font>
      <b/>
      <sz val="10.5"/>
      <color theme="2" tint="-0.749992370372631"/>
      <name val="Arial"/>
      <family val="2"/>
    </font>
    <font>
      <b/>
      <sz val="10"/>
      <name val="Arial Narrow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name val="Univers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rgb="FFFF0000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medium">
        <color rgb="FFE60008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39" fillId="0" borderId="0" applyBorder="0"/>
    <xf numFmtId="0" fontId="40" fillId="0" borderId="0"/>
    <xf numFmtId="0" fontId="4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 applyBorder="0"/>
  </cellStyleXfs>
  <cellXfs count="205">
    <xf numFmtId="0" fontId="0" fillId="0" borderId="0" xfId="0"/>
    <xf numFmtId="0" fontId="8" fillId="3" borderId="0" xfId="3" applyFill="1" applyAlignment="1">
      <alignment vertical="center"/>
    </xf>
    <xf numFmtId="0" fontId="0" fillId="0" borderId="0" xfId="0" applyAlignment="1">
      <alignment vertical="center"/>
    </xf>
    <xf numFmtId="0" fontId="8" fillId="2" borderId="0" xfId="3" applyFill="1" applyAlignment="1">
      <alignment vertical="center"/>
    </xf>
    <xf numFmtId="0" fontId="5" fillId="5" borderId="2" xfId="3" applyFont="1" applyFill="1" applyBorder="1" applyAlignment="1">
      <alignment horizontal="center" vertical="center" wrapText="1"/>
    </xf>
    <xf numFmtId="0" fontId="5" fillId="4" borderId="3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3" fontId="12" fillId="0" borderId="0" xfId="3" applyNumberFormat="1" applyFont="1" applyAlignment="1">
      <alignment horizontal="center" vertical="center"/>
    </xf>
    <xf numFmtId="0" fontId="13" fillId="2" borderId="0" xfId="3" applyFont="1" applyFill="1" applyAlignment="1">
      <alignment vertical="center"/>
    </xf>
    <xf numFmtId="0" fontId="20" fillId="3" borderId="0" xfId="3" applyFont="1" applyFill="1" applyAlignment="1">
      <alignment vertical="center"/>
    </xf>
    <xf numFmtId="0" fontId="7" fillId="2" borderId="0" xfId="6" applyFont="1" applyFill="1"/>
    <xf numFmtId="0" fontId="1" fillId="2" borderId="0" xfId="6" applyFill="1"/>
    <xf numFmtId="3" fontId="12" fillId="2" borderId="0" xfId="3" applyNumberFormat="1" applyFont="1" applyFill="1" applyAlignment="1">
      <alignment horizontal="center" vertical="center"/>
    </xf>
    <xf numFmtId="0" fontId="1" fillId="0" borderId="0" xfId="6"/>
    <xf numFmtId="0" fontId="23" fillId="2" borderId="0" xfId="6" applyFont="1" applyFill="1" applyAlignment="1">
      <alignment vertical="center" wrapText="1"/>
    </xf>
    <xf numFmtId="0" fontId="24" fillId="2" borderId="0" xfId="6" applyFont="1" applyFill="1" applyAlignment="1">
      <alignment vertical="center"/>
    </xf>
    <xf numFmtId="0" fontId="14" fillId="0" borderId="0" xfId="6" applyFont="1" applyAlignment="1" applyProtection="1">
      <alignment horizontal="center" vertical="center"/>
      <protection hidden="1"/>
    </xf>
    <xf numFmtId="0" fontId="1" fillId="0" borderId="0" xfId="6" applyAlignment="1">
      <alignment vertical="center"/>
    </xf>
    <xf numFmtId="0" fontId="2" fillId="0" borderId="0" xfId="6" applyFont="1"/>
    <xf numFmtId="49" fontId="1" fillId="0" borderId="0" xfId="6" applyNumberFormat="1" applyAlignment="1">
      <alignment horizontal="left"/>
    </xf>
    <xf numFmtId="0" fontId="13" fillId="0" borderId="0" xfId="6" applyFont="1" applyAlignment="1">
      <alignment horizontal="left" vertical="center" wrapText="1"/>
    </xf>
    <xf numFmtId="0" fontId="25" fillId="2" borderId="0" xfId="6" applyFont="1" applyFill="1" applyAlignment="1">
      <alignment horizontal="left" wrapText="1"/>
    </xf>
    <xf numFmtId="0" fontId="6" fillId="2" borderId="0" xfId="6" applyFont="1" applyFill="1" applyAlignment="1">
      <alignment vertical="center"/>
    </xf>
    <xf numFmtId="0" fontId="26" fillId="2" borderId="0" xfId="6" applyFont="1" applyFill="1" applyAlignment="1">
      <alignment vertical="center"/>
    </xf>
    <xf numFmtId="0" fontId="27" fillId="2" borderId="0" xfId="6" applyFont="1" applyFill="1" applyAlignment="1">
      <alignment horizontal="left" vertical="center"/>
    </xf>
    <xf numFmtId="0" fontId="28" fillId="2" borderId="0" xfId="6" applyFont="1" applyFill="1" applyAlignment="1">
      <alignment horizontal="left" wrapText="1"/>
    </xf>
    <xf numFmtId="0" fontId="7" fillId="2" borderId="0" xfId="6" applyFont="1" applyFill="1" applyAlignment="1">
      <alignment vertical="center"/>
    </xf>
    <xf numFmtId="3" fontId="8" fillId="3" borderId="0" xfId="3" applyNumberFormat="1" applyFill="1" applyAlignment="1">
      <alignment vertical="center"/>
    </xf>
    <xf numFmtId="0" fontId="21" fillId="2" borderId="0" xfId="6" applyFont="1" applyFill="1"/>
    <xf numFmtId="164" fontId="21" fillId="2" borderId="0" xfId="6" applyNumberFormat="1" applyFont="1" applyFill="1"/>
    <xf numFmtId="0" fontId="29" fillId="0" borderId="21" xfId="6" applyFont="1" applyBorder="1" applyAlignment="1">
      <alignment vertical="center"/>
    </xf>
    <xf numFmtId="3" fontId="29" fillId="0" borderId="21" xfId="6" applyNumberFormat="1" applyFont="1" applyBorder="1" applyAlignment="1">
      <alignment horizontal="center" vertical="center"/>
    </xf>
    <xf numFmtId="3" fontId="29" fillId="0" borderId="22" xfId="6" applyNumberFormat="1" applyFont="1" applyBorder="1" applyAlignment="1">
      <alignment horizontal="right" vertical="center"/>
    </xf>
    <xf numFmtId="3" fontId="29" fillId="0" borderId="23" xfId="6" applyNumberFormat="1" applyFont="1" applyBorder="1" applyAlignment="1">
      <alignment horizontal="center" vertical="center"/>
    </xf>
    <xf numFmtId="3" fontId="30" fillId="2" borderId="21" xfId="6" applyNumberFormat="1" applyFont="1" applyFill="1" applyBorder="1" applyAlignment="1">
      <alignment horizontal="center" vertical="center"/>
    </xf>
    <xf numFmtId="3" fontId="30" fillId="2" borderId="21" xfId="6" applyNumberFormat="1" applyFont="1" applyFill="1" applyBorder="1" applyAlignment="1">
      <alignment horizontal="right" vertical="center"/>
    </xf>
    <xf numFmtId="3" fontId="31" fillId="2" borderId="21" xfId="6" applyNumberFormat="1" applyFont="1" applyFill="1" applyBorder="1" applyAlignment="1">
      <alignment vertical="center"/>
    </xf>
    <xf numFmtId="3" fontId="30" fillId="2" borderId="21" xfId="6" applyNumberFormat="1" applyFont="1" applyFill="1" applyBorder="1" applyAlignment="1">
      <alignment vertical="center"/>
    </xf>
    <xf numFmtId="0" fontId="29" fillId="0" borderId="24" xfId="3" applyFont="1" applyBorder="1" applyAlignment="1">
      <alignment vertical="center"/>
    </xf>
    <xf numFmtId="3" fontId="29" fillId="0" borderId="24" xfId="3" applyNumberFormat="1" applyFont="1" applyBorder="1" applyAlignment="1">
      <alignment horizontal="center" vertical="center"/>
    </xf>
    <xf numFmtId="3" fontId="30" fillId="2" borderId="24" xfId="3" applyNumberFormat="1" applyFont="1" applyFill="1" applyBorder="1" applyAlignment="1">
      <alignment horizontal="center" vertical="center"/>
    </xf>
    <xf numFmtId="3" fontId="30" fillId="2" borderId="24" xfId="3" applyNumberFormat="1" applyFont="1" applyFill="1" applyBorder="1" applyAlignment="1">
      <alignment horizontal="right" vertical="center"/>
    </xf>
    <xf numFmtId="3" fontId="30" fillId="2" borderId="24" xfId="3" applyNumberFormat="1" applyFont="1" applyFill="1" applyBorder="1" applyAlignment="1">
      <alignment vertical="center"/>
    </xf>
    <xf numFmtId="3" fontId="29" fillId="11" borderId="25" xfId="3" applyNumberFormat="1" applyFont="1" applyFill="1" applyBorder="1" applyAlignment="1">
      <alignment horizontal="center" vertical="center"/>
    </xf>
    <xf numFmtId="3" fontId="29" fillId="14" borderId="27" xfId="3" applyNumberFormat="1" applyFont="1" applyFill="1" applyBorder="1" applyAlignment="1">
      <alignment horizontal="center" vertical="center"/>
    </xf>
    <xf numFmtId="3" fontId="29" fillId="14" borderId="9" xfId="3" applyNumberFormat="1" applyFont="1" applyFill="1" applyBorder="1" applyAlignment="1">
      <alignment horizontal="center" vertical="center"/>
    </xf>
    <xf numFmtId="164" fontId="29" fillId="0" borderId="8" xfId="8" applyNumberFormat="1" applyFont="1" applyFill="1" applyBorder="1" applyAlignment="1">
      <alignment horizontal="center" vertical="center"/>
    </xf>
    <xf numFmtId="3" fontId="30" fillId="2" borderId="31" xfId="3" applyNumberFormat="1" applyFont="1" applyFill="1" applyBorder="1" applyAlignment="1">
      <alignment horizontal="center" vertical="center"/>
    </xf>
    <xf numFmtId="3" fontId="30" fillId="9" borderId="31" xfId="3" applyNumberFormat="1" applyFont="1" applyFill="1" applyBorder="1" applyAlignment="1">
      <alignment horizontal="center" vertical="center"/>
    </xf>
    <xf numFmtId="0" fontId="30" fillId="3" borderId="0" xfId="3" applyFont="1" applyFill="1" applyAlignment="1">
      <alignment vertical="center"/>
    </xf>
    <xf numFmtId="0" fontId="33" fillId="3" borderId="0" xfId="3" applyFont="1" applyFill="1" applyAlignment="1">
      <alignment horizontal="center" vertical="center" wrapText="1"/>
    </xf>
    <xf numFmtId="164" fontId="30" fillId="2" borderId="0" xfId="2" applyNumberFormat="1" applyFont="1" applyFill="1" applyAlignment="1">
      <alignment horizontal="center" vertical="center"/>
    </xf>
    <xf numFmtId="3" fontId="30" fillId="2" borderId="0" xfId="3" applyNumberFormat="1" applyFont="1" applyFill="1" applyAlignment="1">
      <alignment horizontal="center" vertical="center"/>
    </xf>
    <xf numFmtId="3" fontId="29" fillId="0" borderId="37" xfId="3" applyNumberFormat="1" applyFont="1" applyBorder="1" applyAlignment="1">
      <alignment horizontal="center" vertical="center"/>
    </xf>
    <xf numFmtId="3" fontId="30" fillId="0" borderId="37" xfId="3" applyNumberFormat="1" applyFont="1" applyBorder="1" applyAlignment="1">
      <alignment horizontal="center" vertical="center"/>
    </xf>
    <xf numFmtId="3" fontId="29" fillId="0" borderId="21" xfId="3" applyNumberFormat="1" applyFont="1" applyBorder="1" applyAlignment="1">
      <alignment vertical="center"/>
    </xf>
    <xf numFmtId="3" fontId="29" fillId="0" borderId="21" xfId="3" applyNumberFormat="1" applyFont="1" applyBorder="1" applyAlignment="1">
      <alignment horizontal="center" vertical="center"/>
    </xf>
    <xf numFmtId="3" fontId="30" fillId="0" borderId="21" xfId="3" applyNumberFormat="1" applyFont="1" applyBorder="1" applyAlignment="1">
      <alignment horizontal="center" vertical="center"/>
    </xf>
    <xf numFmtId="3" fontId="29" fillId="0" borderId="39" xfId="3" applyNumberFormat="1" applyFont="1" applyBorder="1" applyAlignment="1">
      <alignment horizontal="center" vertical="center"/>
    </xf>
    <xf numFmtId="3" fontId="30" fillId="0" borderId="39" xfId="3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64" fontId="29" fillId="8" borderId="28" xfId="8" applyNumberFormat="1" applyFont="1" applyFill="1" applyBorder="1" applyAlignment="1">
      <alignment vertical="center"/>
    </xf>
    <xf numFmtId="43" fontId="15" fillId="4" borderId="2" xfId="1" applyFont="1" applyFill="1" applyBorder="1" applyAlignment="1">
      <alignment horizontal="center" vertical="center" wrapText="1"/>
    </xf>
    <xf numFmtId="3" fontId="30" fillId="0" borderId="31" xfId="3" applyNumberFormat="1" applyFont="1" applyBorder="1" applyAlignment="1">
      <alignment vertical="center"/>
    </xf>
    <xf numFmtId="3" fontId="30" fillId="0" borderId="31" xfId="3" applyNumberFormat="1" applyFont="1" applyBorder="1" applyAlignment="1">
      <alignment horizontal="center" vertical="center"/>
    </xf>
    <xf numFmtId="3" fontId="30" fillId="0" borderId="21" xfId="3" applyNumberFormat="1" applyFont="1" applyBorder="1" applyAlignment="1">
      <alignment vertical="center"/>
    </xf>
    <xf numFmtId="3" fontId="29" fillId="11" borderId="9" xfId="3" applyNumberFormat="1" applyFont="1" applyFill="1" applyBorder="1" applyAlignment="1">
      <alignment horizontal="center" vertical="center"/>
    </xf>
    <xf numFmtId="3" fontId="29" fillId="0" borderId="38" xfId="3" applyNumberFormat="1" applyFont="1" applyBorder="1" applyAlignment="1">
      <alignment horizontal="center" vertical="center"/>
    </xf>
    <xf numFmtId="3" fontId="30" fillId="0" borderId="38" xfId="3" applyNumberFormat="1" applyFont="1" applyBorder="1" applyAlignment="1">
      <alignment vertical="center"/>
    </xf>
    <xf numFmtId="3" fontId="30" fillId="0" borderId="38" xfId="3" applyNumberFormat="1" applyFont="1" applyBorder="1" applyAlignment="1">
      <alignment horizontal="center" vertical="center"/>
    </xf>
    <xf numFmtId="164" fontId="29" fillId="8" borderId="8" xfId="8" applyNumberFormat="1" applyFont="1" applyFill="1" applyBorder="1" applyAlignment="1">
      <alignment horizontal="center" vertical="center"/>
    </xf>
    <xf numFmtId="0" fontId="35" fillId="3" borderId="40" xfId="3" applyFont="1" applyFill="1" applyBorder="1" applyAlignment="1">
      <alignment vertical="center" wrapText="1"/>
    </xf>
    <xf numFmtId="0" fontId="31" fillId="2" borderId="0" xfId="3" applyFont="1" applyFill="1" applyAlignment="1">
      <alignment vertical="center"/>
    </xf>
    <xf numFmtId="0" fontId="10" fillId="2" borderId="0" xfId="3" applyFont="1" applyFill="1" applyAlignment="1">
      <alignment horizontal="left" vertical="center"/>
    </xf>
    <xf numFmtId="3" fontId="11" fillId="2" borderId="0" xfId="3" applyNumberFormat="1" applyFont="1" applyFill="1" applyAlignment="1">
      <alignment horizontal="center" vertical="center"/>
    </xf>
    <xf numFmtId="3" fontId="8" fillId="3" borderId="0" xfId="3" applyNumberFormat="1" applyFill="1" applyAlignment="1">
      <alignment horizontal="center" vertical="center"/>
    </xf>
    <xf numFmtId="0" fontId="36" fillId="2" borderId="0" xfId="3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15" fillId="13" borderId="33" xfId="1" applyFont="1" applyFill="1" applyBorder="1" applyAlignment="1">
      <alignment vertical="center"/>
    </xf>
    <xf numFmtId="3" fontId="29" fillId="9" borderId="38" xfId="3" applyNumberFormat="1" applyFont="1" applyFill="1" applyBorder="1" applyAlignment="1">
      <alignment horizontal="center" vertical="center"/>
    </xf>
    <xf numFmtId="3" fontId="30" fillId="0" borderId="5" xfId="3" applyNumberFormat="1" applyFont="1" applyBorder="1" applyAlignment="1">
      <alignment horizontal="center" vertical="center"/>
    </xf>
    <xf numFmtId="164" fontId="29" fillId="9" borderId="41" xfId="8" applyNumberFormat="1" applyFont="1" applyFill="1" applyBorder="1" applyAlignment="1">
      <alignment horizontal="center" vertical="center"/>
    </xf>
    <xf numFmtId="3" fontId="30" fillId="0" borderId="24" xfId="3" applyNumberFormat="1" applyFont="1" applyBorder="1" applyAlignment="1">
      <alignment horizontal="center" vertical="center"/>
    </xf>
    <xf numFmtId="0" fontId="7" fillId="0" borderId="0" xfId="6" applyFont="1"/>
    <xf numFmtId="0" fontId="37" fillId="0" borderId="0" xfId="3" applyFont="1" applyAlignment="1">
      <alignment vertical="center"/>
    </xf>
    <xf numFmtId="164" fontId="29" fillId="0" borderId="0" xfId="8" applyNumberFormat="1" applyFont="1" applyFill="1" applyBorder="1" applyAlignment="1">
      <alignment horizontal="center" vertical="center"/>
    </xf>
    <xf numFmtId="164" fontId="37" fillId="0" borderId="0" xfId="8" applyNumberFormat="1" applyFont="1" applyFill="1" applyBorder="1" applyAlignment="1">
      <alignment horizontal="center" vertical="center"/>
    </xf>
    <xf numFmtId="0" fontId="3" fillId="2" borderId="0" xfId="3" applyFont="1" applyFill="1" applyAlignment="1" applyProtection="1">
      <alignment vertical="center"/>
      <protection hidden="1"/>
    </xf>
    <xf numFmtId="0" fontId="15" fillId="13" borderId="19" xfId="3" applyFont="1" applyFill="1" applyBorder="1" applyAlignment="1">
      <alignment vertical="center" wrapText="1"/>
    </xf>
    <xf numFmtId="3" fontId="29" fillId="0" borderId="5" xfId="3" applyNumberFormat="1" applyFont="1" applyBorder="1" applyAlignment="1">
      <alignment horizontal="left" vertical="center"/>
    </xf>
    <xf numFmtId="3" fontId="29" fillId="0" borderId="5" xfId="3" applyNumberFormat="1" applyFont="1" applyBorder="1" applyAlignment="1">
      <alignment horizontal="center" vertical="center"/>
    </xf>
    <xf numFmtId="3" fontId="30" fillId="0" borderId="5" xfId="3" applyNumberFormat="1" applyFont="1" applyBorder="1" applyAlignment="1">
      <alignment horizontal="right" vertical="center"/>
    </xf>
    <xf numFmtId="3" fontId="30" fillId="0" borderId="44" xfId="3" applyNumberFormat="1" applyFont="1" applyBorder="1" applyAlignment="1">
      <alignment vertical="center"/>
    </xf>
    <xf numFmtId="3" fontId="30" fillId="0" borderId="15" xfId="3" applyNumberFormat="1" applyFont="1" applyBorder="1" applyAlignment="1">
      <alignment vertical="center"/>
    </xf>
    <xf numFmtId="3" fontId="29" fillId="0" borderId="7" xfId="3" applyNumberFormat="1" applyFont="1" applyBorder="1" applyAlignment="1">
      <alignment horizontal="left" vertical="center"/>
    </xf>
    <xf numFmtId="3" fontId="29" fillId="0" borderId="7" xfId="3" applyNumberFormat="1" applyFont="1" applyBorder="1" applyAlignment="1">
      <alignment horizontal="center" vertical="center"/>
    </xf>
    <xf numFmtId="3" fontId="30" fillId="0" borderId="7" xfId="3" applyNumberFormat="1" applyFont="1" applyBorder="1" applyAlignment="1">
      <alignment horizontal="center" vertical="center"/>
    </xf>
    <xf numFmtId="3" fontId="30" fillId="0" borderId="7" xfId="3" applyNumberFormat="1" applyFont="1" applyBorder="1" applyAlignment="1">
      <alignment horizontal="right" vertical="center"/>
    </xf>
    <xf numFmtId="3" fontId="30" fillId="0" borderId="7" xfId="3" applyNumberFormat="1" applyFont="1" applyBorder="1" applyAlignment="1">
      <alignment vertical="center"/>
    </xf>
    <xf numFmtId="3" fontId="29" fillId="11" borderId="0" xfId="3" applyNumberFormat="1" applyFont="1" applyFill="1" applyAlignment="1">
      <alignment horizontal="center" vertical="center"/>
    </xf>
    <xf numFmtId="9" fontId="29" fillId="8" borderId="8" xfId="2" applyFont="1" applyFill="1" applyBorder="1" applyAlignment="1">
      <alignment horizontal="center" vertical="center"/>
    </xf>
    <xf numFmtId="164" fontId="29" fillId="8" borderId="8" xfId="2" applyNumberFormat="1" applyFont="1" applyFill="1" applyBorder="1" applyAlignment="1">
      <alignment horizontal="center" vertical="center"/>
    </xf>
    <xf numFmtId="0" fontId="13" fillId="3" borderId="0" xfId="3" applyFont="1" applyFill="1" applyAlignment="1">
      <alignment horizontal="left" vertical="center" wrapText="1"/>
    </xf>
    <xf numFmtId="3" fontId="38" fillId="0" borderId="5" xfId="3" applyNumberFormat="1" applyFont="1" applyBorder="1" applyAlignment="1">
      <alignment horizontal="left" vertical="center"/>
    </xf>
    <xf numFmtId="3" fontId="9" fillId="0" borderId="5" xfId="3" applyNumberFormat="1" applyFont="1" applyBorder="1" applyAlignment="1">
      <alignment horizontal="center" vertical="center"/>
    </xf>
    <xf numFmtId="3" fontId="8" fillId="0" borderId="5" xfId="3" applyNumberFormat="1" applyBorder="1" applyAlignment="1">
      <alignment horizontal="center" vertical="center"/>
    </xf>
    <xf numFmtId="3" fontId="8" fillId="0" borderId="0" xfId="3" applyNumberFormat="1" applyAlignment="1">
      <alignment horizontal="center" vertical="center"/>
    </xf>
    <xf numFmtId="3" fontId="8" fillId="15" borderId="5" xfId="3" applyNumberFormat="1" applyFill="1" applyBorder="1" applyAlignment="1">
      <alignment horizontal="center" vertical="center"/>
    </xf>
    <xf numFmtId="3" fontId="9" fillId="7" borderId="9" xfId="3" applyNumberFormat="1" applyFont="1" applyFill="1" applyBorder="1" applyAlignment="1">
      <alignment horizontal="center" vertical="center"/>
    </xf>
    <xf numFmtId="3" fontId="9" fillId="6" borderId="9" xfId="3" applyNumberFormat="1" applyFont="1" applyFill="1" applyBorder="1" applyAlignment="1">
      <alignment horizontal="center" vertical="center"/>
    </xf>
    <xf numFmtId="164" fontId="9" fillId="8" borderId="8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5" borderId="2" xfId="3" applyFont="1" applyFill="1" applyBorder="1" applyAlignment="1">
      <alignment horizontal="center" vertical="center" wrapText="1"/>
    </xf>
    <xf numFmtId="3" fontId="9" fillId="0" borderId="14" xfId="3" applyNumberFormat="1" applyFont="1" applyBorder="1" applyAlignment="1">
      <alignment horizontal="left" vertical="center"/>
    </xf>
    <xf numFmtId="3" fontId="9" fillId="0" borderId="46" xfId="3" applyNumberFormat="1" applyFont="1" applyBorder="1" applyAlignment="1">
      <alignment horizontal="center" vertical="center"/>
    </xf>
    <xf numFmtId="3" fontId="8" fillId="0" borderId="47" xfId="3" applyNumberFormat="1" applyBorder="1" applyAlignment="1">
      <alignment horizontal="center" vertical="center"/>
    </xf>
    <xf numFmtId="3" fontId="9" fillId="0" borderId="12" xfId="3" applyNumberFormat="1" applyFont="1" applyBorder="1" applyAlignment="1">
      <alignment horizontal="left" vertical="center"/>
    </xf>
    <xf numFmtId="3" fontId="9" fillId="0" borderId="13" xfId="3" applyNumberFormat="1" applyFont="1" applyBorder="1" applyAlignment="1">
      <alignment horizontal="center" vertical="center"/>
    </xf>
    <xf numFmtId="3" fontId="8" fillId="0" borderId="48" xfId="3" applyNumberFormat="1" applyBorder="1" applyAlignment="1">
      <alignment horizontal="center" vertical="center"/>
    </xf>
    <xf numFmtId="3" fontId="4" fillId="0" borderId="0" xfId="6" applyNumberFormat="1" applyFont="1" applyAlignment="1">
      <alignment horizontal="left"/>
    </xf>
    <xf numFmtId="0" fontId="5" fillId="4" borderId="42" xfId="3" applyFont="1" applyFill="1" applyBorder="1" applyAlignment="1">
      <alignment horizontal="center" vertical="center" wrapText="1"/>
    </xf>
    <xf numFmtId="0" fontId="5" fillId="4" borderId="34" xfId="3" applyFont="1" applyFill="1" applyBorder="1" applyAlignment="1">
      <alignment horizontal="center" vertical="center" wrapText="1"/>
    </xf>
    <xf numFmtId="0" fontId="14" fillId="12" borderId="0" xfId="6" applyFont="1" applyFill="1" applyAlignment="1" applyProtection="1">
      <alignment horizontal="center" vertical="center"/>
      <protection hidden="1"/>
    </xf>
    <xf numFmtId="0" fontId="1" fillId="2" borderId="0" xfId="6" applyFill="1" applyAlignment="1">
      <alignment horizontal="center"/>
    </xf>
    <xf numFmtId="0" fontId="19" fillId="0" borderId="0" xfId="6" applyFont="1" applyAlignment="1" applyProtection="1">
      <alignment horizontal="center" vertical="center"/>
      <protection hidden="1"/>
    </xf>
    <xf numFmtId="0" fontId="13" fillId="0" borderId="0" xfId="6" applyFont="1" applyAlignment="1">
      <alignment horizontal="left" vertical="center" wrapText="1"/>
    </xf>
    <xf numFmtId="0" fontId="15" fillId="4" borderId="0" xfId="3" applyFont="1" applyFill="1" applyAlignment="1">
      <alignment horizontal="left" vertical="center"/>
    </xf>
    <xf numFmtId="0" fontId="15" fillId="13" borderId="16" xfId="3" applyFont="1" applyFill="1" applyBorder="1" applyAlignment="1">
      <alignment horizontal="center" vertical="center" wrapText="1"/>
    </xf>
    <xf numFmtId="0" fontId="15" fillId="13" borderId="1" xfId="3" applyFont="1" applyFill="1" applyBorder="1" applyAlignment="1">
      <alignment horizontal="center" vertical="center" wrapText="1"/>
    </xf>
    <xf numFmtId="0" fontId="15" fillId="4" borderId="17" xfId="3" applyFont="1" applyFill="1" applyBorder="1" applyAlignment="1">
      <alignment horizontal="center" vertical="center"/>
    </xf>
    <xf numFmtId="0" fontId="15" fillId="4" borderId="18" xfId="3" applyFont="1" applyFill="1" applyBorder="1" applyAlignment="1">
      <alignment horizontal="center" vertical="center"/>
    </xf>
    <xf numFmtId="0" fontId="15" fillId="4" borderId="19" xfId="3" applyFont="1" applyFill="1" applyBorder="1" applyAlignment="1">
      <alignment horizontal="center" vertical="center"/>
    </xf>
    <xf numFmtId="0" fontId="15" fillId="13" borderId="20" xfId="3" applyFont="1" applyFill="1" applyBorder="1" applyAlignment="1">
      <alignment horizontal="center" vertical="center"/>
    </xf>
    <xf numFmtId="0" fontId="15" fillId="13" borderId="16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 wrapText="1"/>
    </xf>
    <xf numFmtId="0" fontId="15" fillId="4" borderId="0" xfId="3" applyFont="1" applyFill="1" applyAlignment="1">
      <alignment horizontal="center" vertical="center" wrapText="1"/>
    </xf>
    <xf numFmtId="0" fontId="32" fillId="10" borderId="9" xfId="3" applyFont="1" applyFill="1" applyBorder="1" applyAlignment="1">
      <alignment horizontal="center" vertical="center"/>
    </xf>
    <xf numFmtId="3" fontId="29" fillId="11" borderId="25" xfId="3" applyNumberFormat="1" applyFont="1" applyFill="1" applyBorder="1" applyAlignment="1">
      <alignment horizontal="center" vertical="center"/>
    </xf>
    <xf numFmtId="3" fontId="29" fillId="11" borderId="26" xfId="3" applyNumberFormat="1" applyFont="1" applyFill="1" applyBorder="1" applyAlignment="1">
      <alignment horizontal="center" vertical="center"/>
    </xf>
    <xf numFmtId="3" fontId="29" fillId="14" borderId="9" xfId="3" applyNumberFormat="1" applyFont="1" applyFill="1" applyBorder="1" applyAlignment="1">
      <alignment horizontal="center" vertical="center"/>
    </xf>
    <xf numFmtId="0" fontId="29" fillId="11" borderId="8" xfId="3" applyFont="1" applyFill="1" applyBorder="1" applyAlignment="1">
      <alignment horizontal="center" vertical="center"/>
    </xf>
    <xf numFmtId="164" fontId="29" fillId="8" borderId="28" xfId="8" applyNumberFormat="1" applyFont="1" applyFill="1" applyBorder="1" applyAlignment="1">
      <alignment horizontal="center" vertical="center"/>
    </xf>
    <xf numFmtId="164" fontId="29" fillId="8" borderId="29" xfId="8" applyNumberFormat="1" applyFont="1" applyFill="1" applyBorder="1" applyAlignment="1">
      <alignment horizontal="center" vertical="center"/>
    </xf>
    <xf numFmtId="164" fontId="29" fillId="0" borderId="8" xfId="8" applyNumberFormat="1" applyFont="1" applyFill="1" applyBorder="1" applyAlignment="1">
      <alignment horizontal="center" vertical="center"/>
    </xf>
    <xf numFmtId="0" fontId="15" fillId="4" borderId="0" xfId="3" applyFont="1" applyFill="1" applyAlignment="1">
      <alignment vertical="center" wrapText="1"/>
    </xf>
    <xf numFmtId="0" fontId="15" fillId="4" borderId="1" xfId="3" applyFont="1" applyFill="1" applyBorder="1" applyAlignment="1">
      <alignment vertical="center" wrapText="1"/>
    </xf>
    <xf numFmtId="0" fontId="15" fillId="4" borderId="30" xfId="3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29" fillId="0" borderId="24" xfId="3" applyFont="1" applyBorder="1" applyAlignment="1">
      <alignment vertical="center"/>
    </xf>
    <xf numFmtId="3" fontId="29" fillId="0" borderId="32" xfId="3" applyNumberFormat="1" applyFont="1" applyBorder="1" applyAlignment="1">
      <alignment horizontal="center" vertical="center"/>
    </xf>
    <xf numFmtId="3" fontId="29" fillId="0" borderId="33" xfId="3" applyNumberFormat="1" applyFont="1" applyBorder="1" applyAlignment="1">
      <alignment horizontal="center" vertical="center"/>
    </xf>
    <xf numFmtId="0" fontId="32" fillId="10" borderId="9" xfId="3" applyFont="1" applyFill="1" applyBorder="1" applyAlignment="1">
      <alignment vertical="center"/>
    </xf>
    <xf numFmtId="0" fontId="29" fillId="11" borderId="8" xfId="3" applyFont="1" applyFill="1" applyBorder="1" applyAlignment="1">
      <alignment vertical="center"/>
    </xf>
    <xf numFmtId="0" fontId="29" fillId="0" borderId="31" xfId="3" applyFont="1" applyBorder="1" applyAlignment="1">
      <alignment vertical="center"/>
    </xf>
    <xf numFmtId="3" fontId="29" fillId="0" borderId="31" xfId="3" applyNumberFormat="1" applyFont="1" applyBorder="1" applyAlignment="1">
      <alignment vertical="center" wrapText="1"/>
    </xf>
    <xf numFmtId="3" fontId="29" fillId="0" borderId="21" xfId="3" applyNumberFormat="1" applyFont="1" applyBorder="1" applyAlignment="1">
      <alignment vertical="center"/>
    </xf>
    <xf numFmtId="3" fontId="29" fillId="0" borderId="38" xfId="3" applyNumberFormat="1" applyFont="1" applyBorder="1" applyAlignment="1">
      <alignment vertical="center"/>
    </xf>
    <xf numFmtId="0" fontId="22" fillId="7" borderId="0" xfId="6" applyFont="1" applyFill="1" applyAlignment="1">
      <alignment horizontal="center" vertical="center"/>
    </xf>
    <xf numFmtId="0" fontId="15" fillId="13" borderId="0" xfId="3" applyFont="1" applyFill="1" applyAlignment="1">
      <alignment horizontal="center" vertical="center"/>
    </xf>
    <xf numFmtId="0" fontId="15" fillId="13" borderId="34" xfId="3" applyFont="1" applyFill="1" applyBorder="1" applyAlignment="1">
      <alignment horizontal="center" vertical="center"/>
    </xf>
    <xf numFmtId="0" fontId="15" fillId="4" borderId="35" xfId="3" applyFont="1" applyFill="1" applyBorder="1" applyAlignment="1">
      <alignment horizontal="center" vertical="center" wrapText="1"/>
    </xf>
    <xf numFmtId="0" fontId="15" fillId="4" borderId="16" xfId="3" applyFont="1" applyFill="1" applyBorder="1" applyAlignment="1">
      <alignment horizontal="center" vertical="center" wrapText="1"/>
    </xf>
    <xf numFmtId="0" fontId="15" fillId="4" borderId="36" xfId="3" applyFont="1" applyFill="1" applyBorder="1" applyAlignment="1">
      <alignment horizontal="center" vertical="center" wrapText="1"/>
    </xf>
    <xf numFmtId="3" fontId="29" fillId="0" borderId="31" xfId="3" applyNumberFormat="1" applyFont="1" applyBorder="1" applyAlignment="1">
      <alignment vertical="center"/>
    </xf>
    <xf numFmtId="43" fontId="15" fillId="4" borderId="2" xfId="1" applyFont="1" applyFill="1" applyBorder="1" applyAlignment="1">
      <alignment horizontal="center" vertical="center" wrapText="1"/>
    </xf>
    <xf numFmtId="43" fontId="15" fillId="4" borderId="35" xfId="1" applyFont="1" applyFill="1" applyBorder="1" applyAlignment="1">
      <alignment horizontal="center" vertical="center" wrapText="1"/>
    </xf>
    <xf numFmtId="43" fontId="15" fillId="4" borderId="16" xfId="1" applyFont="1" applyFill="1" applyBorder="1" applyAlignment="1">
      <alignment horizontal="center" vertical="center" wrapText="1"/>
    </xf>
    <xf numFmtId="43" fontId="15" fillId="4" borderId="36" xfId="1" applyFont="1" applyFill="1" applyBorder="1" applyAlignment="1">
      <alignment horizontal="center" vertical="center" wrapText="1"/>
    </xf>
    <xf numFmtId="43" fontId="15" fillId="4" borderId="0" xfId="1" applyFont="1" applyFill="1" applyBorder="1" applyAlignment="1">
      <alignment horizontal="center" vertical="center" wrapText="1"/>
    </xf>
    <xf numFmtId="43" fontId="15" fillId="13" borderId="0" xfId="1" applyFont="1" applyFill="1" applyBorder="1" applyAlignment="1">
      <alignment horizontal="center" vertical="center"/>
    </xf>
    <xf numFmtId="43" fontId="15" fillId="13" borderId="34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center" vertical="center" wrapText="1"/>
    </xf>
    <xf numFmtId="3" fontId="29" fillId="14" borderId="25" xfId="3" applyNumberFormat="1" applyFont="1" applyFill="1" applyBorder="1" applyAlignment="1">
      <alignment horizontal="center" vertical="center"/>
    </xf>
    <xf numFmtId="3" fontId="29" fillId="14" borderId="26" xfId="3" applyNumberFormat="1" applyFont="1" applyFill="1" applyBorder="1" applyAlignment="1">
      <alignment horizontal="center" vertical="center"/>
    </xf>
    <xf numFmtId="43" fontId="16" fillId="4" borderId="0" xfId="1" applyFont="1" applyFill="1" applyBorder="1" applyAlignment="1">
      <alignment horizontal="center" vertical="center" wrapText="1"/>
    </xf>
    <xf numFmtId="43" fontId="16" fillId="4" borderId="1" xfId="1" applyFont="1" applyFill="1" applyBorder="1" applyAlignment="1">
      <alignment horizontal="center" vertical="center" wrapText="1"/>
    </xf>
    <xf numFmtId="43" fontId="16" fillId="4" borderId="8" xfId="1" applyFont="1" applyFill="1" applyBorder="1" applyAlignment="1">
      <alignment horizontal="center" vertical="center" wrapText="1"/>
    </xf>
    <xf numFmtId="43" fontId="16" fillId="4" borderId="29" xfId="1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textRotation="90" wrapText="1"/>
    </xf>
    <xf numFmtId="0" fontId="15" fillId="4" borderId="35" xfId="3" applyFont="1" applyFill="1" applyBorder="1" applyAlignment="1">
      <alignment horizontal="center" vertical="center" textRotation="90" wrapText="1"/>
    </xf>
    <xf numFmtId="0" fontId="15" fillId="4" borderId="16" xfId="3" applyFont="1" applyFill="1" applyBorder="1" applyAlignment="1">
      <alignment horizontal="center" vertical="center" textRotation="90" wrapText="1"/>
    </xf>
    <xf numFmtId="0" fontId="15" fillId="4" borderId="36" xfId="3" applyFont="1" applyFill="1" applyBorder="1" applyAlignment="1">
      <alignment horizontal="center" vertical="center" textRotation="90" wrapText="1"/>
    </xf>
    <xf numFmtId="3" fontId="29" fillId="0" borderId="24" xfId="3" applyNumberFormat="1" applyFont="1" applyBorder="1" applyAlignment="1">
      <alignment vertical="center"/>
    </xf>
    <xf numFmtId="3" fontId="29" fillId="11" borderId="45" xfId="3" applyNumberFormat="1" applyFont="1" applyFill="1" applyBorder="1" applyAlignment="1">
      <alignment horizontal="center" vertical="center"/>
    </xf>
    <xf numFmtId="3" fontId="29" fillId="11" borderId="8" xfId="3" applyNumberFormat="1" applyFont="1" applyFill="1" applyBorder="1" applyAlignment="1">
      <alignment horizontal="center" vertical="center"/>
    </xf>
    <xf numFmtId="164" fontId="29" fillId="8" borderId="8" xfId="2" applyNumberFormat="1" applyFont="1" applyFill="1" applyBorder="1" applyAlignment="1">
      <alignment horizontal="center" vertical="center"/>
    </xf>
    <xf numFmtId="0" fontId="15" fillId="4" borderId="0" xfId="3" applyFont="1" applyFill="1" applyAlignment="1">
      <alignment horizontal="left" vertical="center" wrapText="1"/>
    </xf>
    <xf numFmtId="0" fontId="15" fillId="4" borderId="1" xfId="3" applyFont="1" applyFill="1" applyBorder="1" applyAlignment="1">
      <alignment horizontal="left" vertical="center" wrapText="1"/>
    </xf>
    <xf numFmtId="0" fontId="15" fillId="4" borderId="34" xfId="3" applyFont="1" applyFill="1" applyBorder="1" applyAlignment="1">
      <alignment horizontal="left" vertical="center" wrapText="1"/>
    </xf>
    <xf numFmtId="0" fontId="15" fillId="4" borderId="42" xfId="3" applyFont="1" applyFill="1" applyBorder="1" applyAlignment="1">
      <alignment horizontal="left" vertical="center" wrapText="1"/>
    </xf>
    <xf numFmtId="0" fontId="15" fillId="13" borderId="2" xfId="3" applyFont="1" applyFill="1" applyBorder="1" applyAlignment="1">
      <alignment horizontal="center" vertical="center" wrapText="1"/>
    </xf>
    <xf numFmtId="0" fontId="15" fillId="13" borderId="35" xfId="3" applyFont="1" applyFill="1" applyBorder="1" applyAlignment="1">
      <alignment horizontal="center" vertical="center" wrapText="1"/>
    </xf>
    <xf numFmtId="0" fontId="15" fillId="4" borderId="16" xfId="3" applyFont="1" applyFill="1" applyBorder="1" applyAlignment="1">
      <alignment horizontal="center" vertical="center"/>
    </xf>
    <xf numFmtId="0" fontId="15" fillId="4" borderId="0" xfId="3" applyFont="1" applyFill="1" applyAlignment="1">
      <alignment horizontal="center" vertical="center"/>
    </xf>
    <xf numFmtId="0" fontId="15" fillId="13" borderId="43" xfId="3" applyFont="1" applyFill="1" applyBorder="1" applyAlignment="1">
      <alignment horizontal="center" vertical="center" wrapText="1"/>
    </xf>
    <xf numFmtId="0" fontId="9" fillId="6" borderId="9" xfId="3" applyFont="1" applyFill="1" applyBorder="1" applyAlignment="1">
      <alignment horizontal="center" vertical="center"/>
    </xf>
    <xf numFmtId="3" fontId="9" fillId="7" borderId="8" xfId="3" applyNumberFormat="1" applyFont="1" applyFill="1" applyBorder="1" applyAlignment="1">
      <alignment horizontal="center" vertical="center"/>
    </xf>
    <xf numFmtId="0" fontId="16" fillId="4" borderId="34" xfId="3" applyFont="1" applyFill="1" applyBorder="1" applyAlignment="1">
      <alignment horizontal="center" vertical="center" wrapText="1"/>
    </xf>
    <xf numFmtId="0" fontId="16" fillId="4" borderId="42" xfId="3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/>
    </xf>
    <xf numFmtId="164" fontId="9" fillId="0" borderId="11" xfId="2" applyNumberFormat="1" applyFont="1" applyFill="1" applyBorder="1" applyAlignment="1">
      <alignment horizontal="center" vertical="center"/>
    </xf>
    <xf numFmtId="0" fontId="29" fillId="10" borderId="45" xfId="3" applyFont="1" applyFill="1" applyBorder="1" applyAlignment="1">
      <alignment horizontal="center" vertical="center"/>
    </xf>
    <xf numFmtId="3" fontId="9" fillId="6" borderId="9" xfId="3" applyNumberFormat="1" applyFont="1" applyFill="1" applyBorder="1" applyAlignment="1">
      <alignment horizontal="center" vertical="center"/>
    </xf>
    <xf numFmtId="164" fontId="9" fillId="6" borderId="9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Normal" xfId="0" builtinId="0"/>
    <cellStyle name="Normal 2" xfId="10" xr:uid="{77653101-C8C6-4555-A6E5-6D252BAF4EFB}"/>
    <cellStyle name="Normal 2 2" xfId="9" xr:uid="{9FD4D702-341C-4B2A-8B33-A1F3963D5EC9}"/>
    <cellStyle name="Normal 2 2 2" xfId="5" xr:uid="{A1103AEC-3187-4399-AEFD-5A155853500A}"/>
    <cellStyle name="Normal 2 2 2 2" xfId="14" xr:uid="{E09D5DF1-64D4-4F4F-A14A-24209CA07917}"/>
    <cellStyle name="Normal 2 2 3" xfId="6" xr:uid="{F6659212-C2A8-4A15-AEBB-C4C9BEE56659}"/>
    <cellStyle name="Normal 2 3" xfId="3" xr:uid="{652A0482-E8BC-4E7C-8B5E-7023C10D8067}"/>
    <cellStyle name="Normal 2 4" xfId="11" xr:uid="{D1065BA1-426A-44D3-9354-F3104F92C84B}"/>
    <cellStyle name="Normal 3 2" xfId="7" xr:uid="{20348B78-F889-4E55-8D74-671A1D18387E}"/>
    <cellStyle name="Porcentaje" xfId="2" builtinId="5"/>
    <cellStyle name="Porcentaje 10" xfId="4" xr:uid="{B3B4DAAE-CE22-494F-9FAC-2EB0268D0007}"/>
    <cellStyle name="Porcentaje 2 2" xfId="8" xr:uid="{23D1A0ED-BAA5-4ED2-9121-D2FE7381DAB9}"/>
    <cellStyle name="Porcentaje 3 2" xfId="13" xr:uid="{EE59DB8B-7AD8-44E2-B60D-45A9579D0A31}"/>
    <cellStyle name="Porcentual 2" xfId="12" xr:uid="{B6F2D308-AEE5-48EA-8585-B43E8883313C}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303C-43CF-80BC-81DDE66CFF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303C-43CF-80BC-81DDE66CFFDB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3C-43CF-80BC-81DDE66CFFDB}"/>
                </c:ext>
              </c:extLst>
            </c:dLbl>
            <c:dLbl>
              <c:idx val="1"/>
              <c:layout>
                <c:manualLayout>
                  <c:x val="1.2555443897482956E-3"/>
                  <c:y val="-0.16856779178206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4431678288"/>
                      <c:h val="0.267770337572792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03C-43CF-80BC-81DDE66CFF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0.46863117870722432</c:v>
                </c:pt>
                <c:pt idx="1">
                  <c:v>0.53136882129277563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3C-43CF-80BC-81DDE66CFFD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03C-43CF-80BC-81DDE66CFFDB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303C-43CF-80BC-81DDE66C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4F8-4E51-997F-6A1976F22D83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4.0241448692152917E-2</c:v>
                </c:pt>
                <c:pt idx="1">
                  <c:v>4.0241448692152917E-2</c:v>
                </c:pt>
                <c:pt idx="2">
                  <c:v>6.6398390342052319E-2</c:v>
                </c:pt>
                <c:pt idx="3">
                  <c:v>0.84507042253521125</c:v>
                </c:pt>
                <c:pt idx="4">
                  <c:v>8.0482897384305842E-3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8-4E51-997F-6A1976F22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93-4A32-BA31-C296A2E31E17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93-4A32-BA31-C296A2E31E17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93-4A32-BA31-C296A2E31E17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93-4A32-BA31-C296A2E31E17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F93-4A32-BA31-C296A2E31E17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3-4A32-BA31-C296A2E31E17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F93-4A32-BA31-C296A2E31E17}"/>
                </c:ext>
              </c:extLst>
            </c:dLbl>
            <c:dLbl>
              <c:idx val="3"/>
              <c:layout>
                <c:manualLayout>
                  <c:x val="-6.5372703412073491E-2"/>
                  <c:y val="0.159574581484611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93-4A32-BA31-C296A2E31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6.0362173038229373E-3</c:v>
                </c:pt>
                <c:pt idx="1">
                  <c:v>0.21931589537223339</c:v>
                </c:pt>
                <c:pt idx="2">
                  <c:v>0.47283702213279677</c:v>
                </c:pt>
                <c:pt idx="3">
                  <c:v>0.30181086519114686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93-4A32-BA31-C296A2E31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4A6C3A9-00D0-4079-BB3E-B0F848A7AD2A}"/>
            </a:ext>
          </a:extLst>
        </xdr:cNvPr>
        <xdr:cNvSpPr/>
      </xdr:nvSpPr>
      <xdr:spPr>
        <a:xfrm>
          <a:off x="819150" y="2591859"/>
          <a:ext cx="6004833" cy="26564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EF511A6-34C3-4EFE-BE62-3B621F492DC5}"/>
            </a:ext>
          </a:extLst>
        </xdr:cNvPr>
        <xdr:cNvSpPr/>
      </xdr:nvSpPr>
      <xdr:spPr>
        <a:xfrm>
          <a:off x="3143250" y="219075"/>
          <a:ext cx="7939768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D102E3B-8242-4896-84AE-0217314A63A5}"/>
            </a:ext>
          </a:extLst>
        </xdr:cNvPr>
        <xdr:cNvSpPr/>
      </xdr:nvSpPr>
      <xdr:spPr>
        <a:xfrm>
          <a:off x="19050" y="752475"/>
          <a:ext cx="11077575" cy="63817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Octubre,</a:t>
          </a:r>
          <a:r>
            <a:rPr lang="es-PE" sz="2000" b="1" baseline="0"/>
            <a:t> </a:t>
          </a:r>
          <a:r>
            <a:rPr lang="es-PE" sz="2000" b="1"/>
            <a:t>2024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A1E41764-E1EF-44E3-AD48-6AF11296E50F}"/>
            </a:ext>
          </a:extLst>
        </xdr:cNvPr>
        <xdr:cNvSpPr/>
      </xdr:nvSpPr>
      <xdr:spPr>
        <a:xfrm>
          <a:off x="10584" y="2592687"/>
          <a:ext cx="941916" cy="2637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6BE66FD-57A4-4239-BE3C-537DBEFF421E}"/>
            </a:ext>
          </a:extLst>
        </xdr:cNvPr>
        <xdr:cNvSpPr/>
      </xdr:nvSpPr>
      <xdr:spPr>
        <a:xfrm>
          <a:off x="1155140" y="2209802"/>
          <a:ext cx="9933321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B57EEFA-F90C-4768-9425-8BC00FEDDE9F}"/>
            </a:ext>
          </a:extLst>
        </xdr:cNvPr>
        <xdr:cNvSpPr/>
      </xdr:nvSpPr>
      <xdr:spPr>
        <a:xfrm>
          <a:off x="10584" y="2209802"/>
          <a:ext cx="1173237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oneCellAnchor>
    <xdr:from>
      <xdr:col>1</xdr:col>
      <xdr:colOff>0</xdr:colOff>
      <xdr:row>1</xdr:row>
      <xdr:rowOff>19050</xdr:rowOff>
    </xdr:from>
    <xdr:ext cx="2913592" cy="529167"/>
    <xdr:pic>
      <xdr:nvPicPr>
        <xdr:cNvPr id="8" name="Imagen 7">
          <a:extLst>
            <a:ext uri="{FF2B5EF4-FFF2-40B4-BE49-F238E27FC236}">
              <a16:creationId xmlns:a16="http://schemas.microsoft.com/office/drawing/2014/main" id="{D625C1BF-E329-4C9F-994E-3839DAF1B0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2913592" cy="529167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3B741C9-170A-461D-901B-3995F5660809}"/>
            </a:ext>
          </a:extLst>
        </xdr:cNvPr>
        <xdr:cNvSpPr txBox="1"/>
      </xdr:nvSpPr>
      <xdr:spPr>
        <a:xfrm>
          <a:off x="0" y="1528084"/>
          <a:ext cx="11074853" cy="58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90EA7C6-C848-4E86-AFF5-146767B44DDF}"/>
            </a:ext>
          </a:extLst>
        </xdr:cNvPr>
        <xdr:cNvGrpSpPr/>
      </xdr:nvGrpSpPr>
      <xdr:grpSpPr>
        <a:xfrm>
          <a:off x="7197469" y="2481470"/>
          <a:ext cx="4015526" cy="3650559"/>
          <a:chOff x="3201729" y="174636"/>
          <a:chExt cx="3063588" cy="2528831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AB733EF7-E4DD-3A1A-5271-EF5306D63745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312C3731-2D99-0669-0F05-03ADF7FCF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870056"/>
            <a:ext cx="445022" cy="572139"/>
          </a:xfrm>
          <a:prstGeom prst="rect">
            <a:avLst/>
          </a:prstGeom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A14FC9AC-77C5-E71C-3EC6-F174F68F071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8604" y="1924759"/>
            <a:ext cx="333248" cy="508391"/>
          </a:xfrm>
          <a:prstGeom prst="rect">
            <a:avLst/>
          </a:prstGeom>
          <a:noFill/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ED3CCF42-DF13-27BA-D546-35750370680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5" name="Imagen 14">
            <a:extLst>
              <a:ext uri="{FF2B5EF4-FFF2-40B4-BE49-F238E27FC236}">
                <a16:creationId xmlns:a16="http://schemas.microsoft.com/office/drawing/2014/main" id="{5AD88157-7388-C467-18BD-5E6FFEEF04A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DCAB3BF3-B23F-49B3-B12B-78D98D5692C9}"/>
            </a:ext>
          </a:extLst>
        </xdr:cNvPr>
        <xdr:cNvSpPr/>
      </xdr:nvSpPr>
      <xdr:spPr>
        <a:xfrm>
          <a:off x="838200" y="6163734"/>
          <a:ext cx="4324350" cy="42756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9F52823C-C26D-4801-B1E2-F615D18F2BE1}"/>
            </a:ext>
          </a:extLst>
        </xdr:cNvPr>
        <xdr:cNvSpPr/>
      </xdr:nvSpPr>
      <xdr:spPr>
        <a:xfrm>
          <a:off x="10584" y="6164562"/>
          <a:ext cx="960966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24FF0679-214D-4EC6-8AD1-090B26888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7C886882-B97B-411A-8592-7A1EC4B4DA8F}"/>
            </a:ext>
          </a:extLst>
        </xdr:cNvPr>
        <xdr:cNvSpPr/>
      </xdr:nvSpPr>
      <xdr:spPr>
        <a:xfrm>
          <a:off x="0" y="9353550"/>
          <a:ext cx="1201208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1B8F8BE-3CBA-4ECE-82DD-5487BF28C199}"/>
            </a:ext>
          </a:extLst>
        </xdr:cNvPr>
        <xdr:cNvSpPr/>
      </xdr:nvSpPr>
      <xdr:spPr>
        <a:xfrm>
          <a:off x="827616" y="9753600"/>
          <a:ext cx="4954059" cy="32279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90476565-8466-4550-AEB3-43D54DC5EF3F}"/>
            </a:ext>
          </a:extLst>
        </xdr:cNvPr>
        <xdr:cNvSpPr/>
      </xdr:nvSpPr>
      <xdr:spPr>
        <a:xfrm>
          <a:off x="19050" y="9754428"/>
          <a:ext cx="941916" cy="32090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ED215FA-D528-42BF-B41A-9CCAEF61231B}"/>
            </a:ext>
          </a:extLst>
        </xdr:cNvPr>
        <xdr:cNvSpPr txBox="1"/>
      </xdr:nvSpPr>
      <xdr:spPr>
        <a:xfrm>
          <a:off x="47625" y="14565085"/>
          <a:ext cx="7381875" cy="621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AACFDAB-E695-4AF4-A2EC-0017EED7D12B}"/>
            </a:ext>
          </a:extLst>
        </xdr:cNvPr>
        <xdr:cNvSpPr/>
      </xdr:nvSpPr>
      <xdr:spPr>
        <a:xfrm>
          <a:off x="837141" y="12095018"/>
          <a:ext cx="6544734" cy="4442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E3430616-3811-465D-9292-8C0D335A9B09}"/>
            </a:ext>
          </a:extLst>
        </xdr:cNvPr>
        <xdr:cNvSpPr/>
      </xdr:nvSpPr>
      <xdr:spPr>
        <a:xfrm>
          <a:off x="0" y="12090403"/>
          <a:ext cx="941916" cy="26239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E3F7CBA-AB67-4885-A418-1372507A6C9C}"/>
            </a:ext>
          </a:extLst>
        </xdr:cNvPr>
        <xdr:cNvSpPr/>
      </xdr:nvSpPr>
      <xdr:spPr>
        <a:xfrm>
          <a:off x="8553449" y="12095018"/>
          <a:ext cx="2541814" cy="4398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6" name="Rectángulo 51">
          <a:extLst>
            <a:ext uri="{FF2B5EF4-FFF2-40B4-BE49-F238E27FC236}">
              <a16:creationId xmlns:a16="http://schemas.microsoft.com/office/drawing/2014/main" id="{0AC4BCA8-C56D-42FD-B708-9B5947C7871A}"/>
            </a:ext>
          </a:extLst>
        </xdr:cNvPr>
        <xdr:cNvSpPr/>
      </xdr:nvSpPr>
      <xdr:spPr>
        <a:xfrm>
          <a:off x="7734300" y="12095847"/>
          <a:ext cx="941916" cy="2351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AD9EA363-9123-42A0-B86B-473D5000B535}"/>
            </a:ext>
          </a:extLst>
        </xdr:cNvPr>
        <xdr:cNvSpPr/>
      </xdr:nvSpPr>
      <xdr:spPr>
        <a:xfrm>
          <a:off x="8577938" y="14121492"/>
          <a:ext cx="2510522" cy="40685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8" name="Rectángulo 51">
          <a:extLst>
            <a:ext uri="{FF2B5EF4-FFF2-40B4-BE49-F238E27FC236}">
              <a16:creationId xmlns:a16="http://schemas.microsoft.com/office/drawing/2014/main" id="{FE631EBD-9633-4275-BF17-9164ECED4591}"/>
            </a:ext>
          </a:extLst>
        </xdr:cNvPr>
        <xdr:cNvSpPr/>
      </xdr:nvSpPr>
      <xdr:spPr>
        <a:xfrm>
          <a:off x="7734300" y="14122320"/>
          <a:ext cx="941916" cy="2746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9A292AF4-DEF9-4898-9D00-50F9CEA279DC}"/>
            </a:ext>
          </a:extLst>
        </xdr:cNvPr>
        <xdr:cNvSpPr/>
      </xdr:nvSpPr>
      <xdr:spPr>
        <a:xfrm>
          <a:off x="1144555" y="18688050"/>
          <a:ext cx="9961595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96D3C481-AC46-48A9-9854-B31B16ED9012}"/>
            </a:ext>
          </a:extLst>
        </xdr:cNvPr>
        <xdr:cNvSpPr/>
      </xdr:nvSpPr>
      <xdr:spPr>
        <a:xfrm>
          <a:off x="0" y="18688050"/>
          <a:ext cx="1146794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977CDD90-1E40-46CD-A22F-DBC1A7B72FD9}"/>
            </a:ext>
          </a:extLst>
        </xdr:cNvPr>
        <xdr:cNvSpPr/>
      </xdr:nvSpPr>
      <xdr:spPr>
        <a:xfrm>
          <a:off x="827615" y="19088100"/>
          <a:ext cx="10281255" cy="19594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077EE586-CA88-46D9-963D-2DC58CB7F898}"/>
            </a:ext>
          </a:extLst>
        </xdr:cNvPr>
        <xdr:cNvSpPr/>
      </xdr:nvSpPr>
      <xdr:spPr>
        <a:xfrm>
          <a:off x="19050" y="19088928"/>
          <a:ext cx="941916" cy="19455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34CF928D-2AB1-448A-BC69-0FFF6542DC9B}"/>
            </a:ext>
          </a:extLst>
        </xdr:cNvPr>
        <xdr:cNvSpPr/>
      </xdr:nvSpPr>
      <xdr:spPr>
        <a:xfrm>
          <a:off x="1143000" y="21746937"/>
          <a:ext cx="9956643" cy="410579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E75272E2-5962-4968-8F43-EA13A3ABE671}"/>
            </a:ext>
          </a:extLst>
        </xdr:cNvPr>
        <xdr:cNvSpPr/>
      </xdr:nvSpPr>
      <xdr:spPr>
        <a:xfrm>
          <a:off x="9525" y="21745479"/>
          <a:ext cx="1200150" cy="41019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1409F09D-9BE7-4350-9CD3-F708E7B7DA8E}"/>
            </a:ext>
          </a:extLst>
        </xdr:cNvPr>
        <xdr:cNvSpPr/>
      </xdr:nvSpPr>
      <xdr:spPr>
        <a:xfrm>
          <a:off x="981075" y="22269984"/>
          <a:ext cx="5848351" cy="32331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6" name="Rectángulo 51">
          <a:extLst>
            <a:ext uri="{FF2B5EF4-FFF2-40B4-BE49-F238E27FC236}">
              <a16:creationId xmlns:a16="http://schemas.microsoft.com/office/drawing/2014/main" id="{EF39923F-79FE-4EC5-9072-559365AA9B67}"/>
            </a:ext>
          </a:extLst>
        </xdr:cNvPr>
        <xdr:cNvSpPr/>
      </xdr:nvSpPr>
      <xdr:spPr>
        <a:xfrm>
          <a:off x="19049" y="22259925"/>
          <a:ext cx="1074209" cy="3429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36031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4F9AD5C2-A887-4E2A-8A96-DEF022D31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BE8295B-DE4E-478C-AEB2-8842A1E1CDBA}"/>
            </a:ext>
          </a:extLst>
        </xdr:cNvPr>
        <xdr:cNvSpPr/>
      </xdr:nvSpPr>
      <xdr:spPr>
        <a:xfrm>
          <a:off x="1144555" y="9353550"/>
          <a:ext cx="9942545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E8810C88-8CA1-4A46-8ED2-46C02631649E}"/>
            </a:ext>
          </a:extLst>
        </xdr:cNvPr>
        <xdr:cNvSpPr txBox="1"/>
      </xdr:nvSpPr>
      <xdr:spPr>
        <a:xfrm>
          <a:off x="47624" y="8534400"/>
          <a:ext cx="109918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AURORA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853BF537-E9D4-4ACE-9C2C-9863E9755A4E}"/>
            </a:ext>
          </a:extLst>
        </xdr:cNvPr>
        <xdr:cNvSpPr/>
      </xdr:nvSpPr>
      <xdr:spPr>
        <a:xfrm>
          <a:off x="6969125" y="22229989"/>
          <a:ext cx="4008968" cy="803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Octubre, 2024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2F301175-8F42-4884-87EB-79E5D30098C2}"/>
            </a:ext>
          </a:extLst>
        </xdr:cNvPr>
        <xdr:cNvSpPr/>
      </xdr:nvSpPr>
      <xdr:spPr>
        <a:xfrm>
          <a:off x="895756" y="15580177"/>
          <a:ext cx="8954560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5AC15DCD-BA56-4CAD-81B0-B588BCF7087C}"/>
            </a:ext>
          </a:extLst>
        </xdr:cNvPr>
        <xdr:cNvSpPr/>
      </xdr:nvSpPr>
      <xdr:spPr>
        <a:xfrm>
          <a:off x="57150" y="15580177"/>
          <a:ext cx="94338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2ED5787A-511D-4C00-BF4A-06A88AFD5ED7}"/>
            </a:ext>
          </a:extLst>
        </xdr:cNvPr>
        <xdr:cNvSpPr txBox="1"/>
      </xdr:nvSpPr>
      <xdr:spPr>
        <a:xfrm>
          <a:off x="57150" y="18126076"/>
          <a:ext cx="9821636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143</xdr:row>
      <xdr:rowOff>174808</xdr:rowOff>
    </xdr:from>
    <xdr:to>
      <xdr:col>7</xdr:col>
      <xdr:colOff>601135</xdr:colOff>
      <xdr:row>146</xdr:row>
      <xdr:rowOff>101595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462B58D8-10A9-4727-9B03-D6E141F88479}"/>
            </a:ext>
          </a:extLst>
        </xdr:cNvPr>
        <xdr:cNvSpPr/>
      </xdr:nvSpPr>
      <xdr:spPr>
        <a:xfrm>
          <a:off x="1035051" y="29940433"/>
          <a:ext cx="2528359" cy="5268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2022 - 2024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143</xdr:row>
      <xdr:rowOff>174802</xdr:rowOff>
    </xdr:from>
    <xdr:to>
      <xdr:col>4</xdr:col>
      <xdr:colOff>84667</xdr:colOff>
      <xdr:row>145</xdr:row>
      <xdr:rowOff>118533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0511391C-A98A-4945-B86C-A842C59D7A5C}"/>
            </a:ext>
          </a:extLst>
        </xdr:cNvPr>
        <xdr:cNvSpPr/>
      </xdr:nvSpPr>
      <xdr:spPr>
        <a:xfrm>
          <a:off x="42234" y="29940427"/>
          <a:ext cx="1137808" cy="343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175</xdr:row>
      <xdr:rowOff>101599</xdr:rowOff>
    </xdr:from>
    <xdr:to>
      <xdr:col>21</xdr:col>
      <xdr:colOff>650718</xdr:colOff>
      <xdr:row>178</xdr:row>
      <xdr:rowOff>15061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11259CEB-9627-41AF-B05A-DBFB0C445744}"/>
            </a:ext>
          </a:extLst>
        </xdr:cNvPr>
        <xdr:cNvSpPr/>
      </xdr:nvSpPr>
      <xdr:spPr>
        <a:xfrm>
          <a:off x="1143000" y="36248974"/>
          <a:ext cx="9956643" cy="380187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175</xdr:row>
      <xdr:rowOff>101599</xdr:rowOff>
    </xdr:from>
    <xdr:to>
      <xdr:col>4</xdr:col>
      <xdr:colOff>114300</xdr:colOff>
      <xdr:row>178</xdr:row>
      <xdr:rowOff>13215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FCD280EA-CC7D-4149-9343-79EFA1D028C7}"/>
            </a:ext>
          </a:extLst>
        </xdr:cNvPr>
        <xdr:cNvSpPr/>
      </xdr:nvSpPr>
      <xdr:spPr>
        <a:xfrm>
          <a:off x="9525" y="36248974"/>
          <a:ext cx="1200150" cy="37834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179</xdr:row>
      <xdr:rowOff>0</xdr:rowOff>
    </xdr:from>
    <xdr:to>
      <xdr:col>8</xdr:col>
      <xdr:colOff>16933</xdr:colOff>
      <xdr:row>180</xdr:row>
      <xdr:rowOff>347134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5568657B-031E-44D0-A28A-2EF95A5E9070}"/>
            </a:ext>
          </a:extLst>
        </xdr:cNvPr>
        <xdr:cNvSpPr/>
      </xdr:nvSpPr>
      <xdr:spPr>
        <a:xfrm>
          <a:off x="594096" y="36776025"/>
          <a:ext cx="2985187" cy="642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2024 en relación al año 2023 </a:t>
          </a:r>
        </a:p>
      </xdr:txBody>
    </xdr:sp>
    <xdr:clientData/>
  </xdr:twoCellAnchor>
  <xdr:twoCellAnchor>
    <xdr:from>
      <xdr:col>2</xdr:col>
      <xdr:colOff>0</xdr:colOff>
      <xdr:row>179</xdr:row>
      <xdr:rowOff>0</xdr:rowOff>
    </xdr:from>
    <xdr:to>
      <xdr:col>3</xdr:col>
      <xdr:colOff>211668</xdr:colOff>
      <xdr:row>180</xdr:row>
      <xdr:rowOff>177800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A208D1B7-368E-4EAF-8214-91234A865BC3}"/>
            </a:ext>
          </a:extLst>
        </xdr:cNvPr>
        <xdr:cNvSpPr/>
      </xdr:nvSpPr>
      <xdr:spPr>
        <a:xfrm>
          <a:off x="57150" y="36776025"/>
          <a:ext cx="630768" cy="4730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51089</xdr:colOff>
      <xdr:row>189</xdr:row>
      <xdr:rowOff>211666</xdr:rowOff>
    </xdr:from>
    <xdr:to>
      <xdr:col>20</xdr:col>
      <xdr:colOff>567272</xdr:colOff>
      <xdr:row>195</xdr:row>
      <xdr:rowOff>25719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05B7E5BF-9207-4069-ACFD-91CF9A5B9913}"/>
            </a:ext>
          </a:extLst>
        </xdr:cNvPr>
        <xdr:cNvSpPr txBox="1"/>
      </xdr:nvSpPr>
      <xdr:spPr>
        <a:xfrm>
          <a:off x="5213639" y="40016641"/>
          <a:ext cx="5212008" cy="842753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una reducción de 21,4 puntos porcentuales en el periodo de enero a octubre de 2024 frente a lo registrado en el mismo periodo del año anterior.</a:t>
          </a:r>
        </a:p>
      </xdr:txBody>
    </xdr:sp>
    <xdr:clientData/>
  </xdr:twoCellAnchor>
  <xdr:twoCellAnchor>
    <xdr:from>
      <xdr:col>8</xdr:col>
      <xdr:colOff>214170</xdr:colOff>
      <xdr:row>191</xdr:row>
      <xdr:rowOff>135466</xdr:rowOff>
    </xdr:from>
    <xdr:to>
      <xdr:col>10</xdr:col>
      <xdr:colOff>618073</xdr:colOff>
      <xdr:row>195</xdr:row>
      <xdr:rowOff>49088</xdr:rowOff>
    </xdr:to>
    <xdr:sp macro="" textlink="">
      <xdr:nvSpPr>
        <xdr:cNvPr id="51" name="Flecha a la derecha con bandas 9">
          <a:extLst>
            <a:ext uri="{FF2B5EF4-FFF2-40B4-BE49-F238E27FC236}">
              <a16:creationId xmlns:a16="http://schemas.microsoft.com/office/drawing/2014/main" id="{0BCAFDEB-9AAA-4447-A7DC-29FD442CF60C}"/>
            </a:ext>
          </a:extLst>
        </xdr:cNvPr>
        <xdr:cNvSpPr/>
      </xdr:nvSpPr>
      <xdr:spPr bwMode="auto">
        <a:xfrm>
          <a:off x="3776520" y="40426216"/>
          <a:ext cx="1384978" cy="45654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14</xdr:col>
      <xdr:colOff>440267</xdr:colOff>
      <xdr:row>112</xdr:row>
      <xdr:rowOff>33866</xdr:rowOff>
    </xdr:from>
    <xdr:to>
      <xdr:col>21</xdr:col>
      <xdr:colOff>499532</xdr:colOff>
      <xdr:row>133</xdr:row>
      <xdr:rowOff>158301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4086692C-D783-4FE3-8993-BCD9034B4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50642" y="22931966"/>
          <a:ext cx="3697815" cy="4801210"/>
        </a:xfrm>
        <a:prstGeom prst="rect">
          <a:avLst/>
        </a:prstGeom>
      </xdr:spPr>
    </xdr:pic>
    <xdr:clientData/>
  </xdr:twoCellAnchor>
  <xdr:twoCellAnchor editAs="oneCell">
    <xdr:from>
      <xdr:col>14</xdr:col>
      <xdr:colOff>143933</xdr:colOff>
      <xdr:row>128</xdr:row>
      <xdr:rowOff>194733</xdr:rowOff>
    </xdr:from>
    <xdr:to>
      <xdr:col>17</xdr:col>
      <xdr:colOff>293934</xdr:colOff>
      <xdr:row>133</xdr:row>
      <xdr:rowOff>203292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47A62E46-B42D-4193-AEBE-949B80D3B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954308" y="26674233"/>
          <a:ext cx="1588276" cy="1103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3E17-3857-489B-A252-092FD064B761}">
  <sheetPr>
    <tabColor theme="1" tint="0.14999847407452621"/>
  </sheetPr>
  <dimension ref="A1:AJ198"/>
  <sheetViews>
    <sheetView showGridLines="0" tabSelected="1" view="pageBreakPreview" topLeftCell="B1" zoomScale="115" zoomScaleNormal="90" zoomScaleSheetLayoutView="115" workbookViewId="0">
      <selection activeCell="K2" sqref="K2"/>
    </sheetView>
  </sheetViews>
  <sheetFormatPr baseColWidth="10" defaultColWidth="4.88671875" defaultRowHeight="14.4" x14ac:dyDescent="0.3"/>
  <cols>
    <col min="1" max="1" width="2.33203125" style="11" hidden="1" customWidth="1"/>
    <col min="2" max="2" width="0.88671875" style="11" customWidth="1"/>
    <col min="3" max="3" width="6.33203125" style="11" customWidth="1"/>
    <col min="4" max="4" width="9.33203125" style="11" customWidth="1"/>
    <col min="5" max="5" width="10.33203125" style="11" customWidth="1"/>
    <col min="6" max="6" width="9.6640625" style="11" customWidth="1"/>
    <col min="7" max="7" width="8.109375" style="11" customWidth="1"/>
    <col min="8" max="8" width="8.88671875" style="11" customWidth="1"/>
    <col min="9" max="9" width="7.44140625" style="11" customWidth="1"/>
    <col min="10" max="10" width="7.33203125" style="11" customWidth="1"/>
    <col min="11" max="12" width="9.33203125" style="11" customWidth="1"/>
    <col min="13" max="13" width="7.44140625" style="11" customWidth="1"/>
    <col min="14" max="14" width="8" style="11" customWidth="1"/>
    <col min="15" max="15" width="8.5546875" style="11" customWidth="1"/>
    <col min="16" max="16" width="6.33203125" style="11" customWidth="1"/>
    <col min="17" max="17" width="6.6640625" style="11" customWidth="1"/>
    <col min="18" max="19" width="7.33203125" style="11" customWidth="1"/>
    <col min="20" max="20" width="9.5546875" style="11" customWidth="1"/>
    <col min="21" max="21" width="8.88671875" style="11" customWidth="1"/>
    <col min="22" max="22" width="9.88671875" style="11" customWidth="1"/>
    <col min="23" max="23" width="8" style="11" customWidth="1"/>
    <col min="24" max="24" width="5.44140625" style="11" customWidth="1"/>
    <col min="25" max="25" width="0.6640625" style="11" customWidth="1"/>
    <col min="26" max="26" width="8.44140625" style="11" bestFit="1" customWidth="1"/>
    <col min="27" max="27" width="6.109375" style="11" customWidth="1"/>
    <col min="28" max="28" width="6.33203125" style="11" bestFit="1" customWidth="1"/>
    <col min="29" max="29" width="4.88671875" style="11"/>
    <col min="30" max="30" width="6" style="11" bestFit="1" customWidth="1"/>
    <col min="31" max="16384" width="4.88671875" style="11"/>
  </cols>
  <sheetData>
    <row r="1" spans="2:35" ht="9" customHeight="1" x14ac:dyDescent="0.3">
      <c r="L1" s="13"/>
      <c r="M1" s="13"/>
      <c r="N1" s="13"/>
      <c r="O1" s="13"/>
      <c r="P1" s="13"/>
      <c r="Q1" s="13"/>
      <c r="R1" s="13"/>
      <c r="S1" s="13"/>
      <c r="T1" s="13"/>
    </row>
    <row r="2" spans="2:35" ht="55.5" customHeight="1" x14ac:dyDescent="0.3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2:35" ht="22.5" customHeight="1" x14ac:dyDescent="0.3"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4"/>
    </row>
    <row r="4" spans="2:35" s="13" customFormat="1" ht="12" customHeight="1" x14ac:dyDescent="0.3">
      <c r="B4" s="16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</row>
    <row r="5" spans="2:35" s="17" customFormat="1" ht="20.25" customHeight="1" x14ac:dyDescent="0.3"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2:35" s="13" customFormat="1" ht="4.5" customHeight="1" x14ac:dyDescent="0.3">
      <c r="H6" s="18"/>
      <c r="T6" s="19"/>
    </row>
    <row r="7" spans="2:35" ht="42" customHeight="1" x14ac:dyDescent="0.3"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2:35" ht="8.25" customHeight="1" x14ac:dyDescent="0.3"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2:35" ht="17.25" customHeight="1" x14ac:dyDescent="0.3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2:35" ht="11.25" customHeight="1" x14ac:dyDescent="0.3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2:35" s="10" customFormat="1" ht="15.75" customHeight="1" x14ac:dyDescent="0.3">
      <c r="C11" s="22"/>
      <c r="D11" s="23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2:35" s="10" customFormat="1" ht="12" customHeight="1" x14ac:dyDescent="0.3">
      <c r="C12" s="26"/>
      <c r="D12" s="26"/>
      <c r="E12" s="26"/>
      <c r="F12" s="26"/>
      <c r="G12" s="26"/>
      <c r="H12" s="26"/>
      <c r="I12" s="26"/>
      <c r="J12" s="26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2:35" s="10" customFormat="1" ht="15.9" customHeight="1" x14ac:dyDescent="0.3">
      <c r="C13" s="127" t="s">
        <v>49</v>
      </c>
      <c r="D13" s="127"/>
      <c r="E13" s="128" t="s">
        <v>18</v>
      </c>
      <c r="F13" s="129"/>
      <c r="G13" s="130" t="s">
        <v>50</v>
      </c>
      <c r="H13" s="130"/>
      <c r="I13" s="130"/>
      <c r="J13" s="131"/>
      <c r="K13" s="132" t="s">
        <v>51</v>
      </c>
      <c r="L13" s="130"/>
      <c r="M13" s="130"/>
      <c r="N13" s="130"/>
      <c r="O13" s="2"/>
      <c r="P13" s="1"/>
      <c r="Q13" s="1"/>
      <c r="R13" s="27"/>
      <c r="S13" s="27"/>
      <c r="T13" s="27"/>
      <c r="U13" s="1"/>
      <c r="V13" s="2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2:35" s="10" customFormat="1" ht="15.9" customHeight="1" x14ac:dyDescent="0.3">
      <c r="C14" s="127"/>
      <c r="D14" s="127"/>
      <c r="E14" s="128"/>
      <c r="F14" s="129"/>
      <c r="G14" s="133" t="s">
        <v>18</v>
      </c>
      <c r="H14" s="135" t="s">
        <v>52</v>
      </c>
      <c r="I14" s="135" t="s">
        <v>53</v>
      </c>
      <c r="J14" s="135"/>
      <c r="K14" s="133" t="s">
        <v>18</v>
      </c>
      <c r="L14" s="135" t="s">
        <v>54</v>
      </c>
      <c r="M14" s="135" t="s">
        <v>55</v>
      </c>
      <c r="N14" s="135"/>
      <c r="O14" s="2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2:35" s="10" customFormat="1" ht="10.5" customHeight="1" x14ac:dyDescent="0.3">
      <c r="C15" s="127"/>
      <c r="D15" s="127"/>
      <c r="E15" s="128"/>
      <c r="F15" s="129"/>
      <c r="G15" s="134"/>
      <c r="H15" s="136"/>
      <c r="I15" s="136"/>
      <c r="J15" s="136"/>
      <c r="K15" s="134"/>
      <c r="L15" s="136"/>
      <c r="M15" s="136"/>
      <c r="N15" s="136"/>
      <c r="O15" s="2"/>
      <c r="R15" s="28" t="s">
        <v>50</v>
      </c>
      <c r="S15" s="29">
        <f>G29</f>
        <v>0.46863117870722432</v>
      </c>
      <c r="AA15" s="11"/>
      <c r="AB15" s="11"/>
      <c r="AC15" s="11"/>
      <c r="AD15" s="11"/>
      <c r="AE15" s="11"/>
      <c r="AF15" s="11"/>
      <c r="AG15" s="11"/>
      <c r="AH15" s="11"/>
      <c r="AI15" s="11"/>
    </row>
    <row r="16" spans="2:35" s="10" customFormat="1" ht="17.25" customHeight="1" x14ac:dyDescent="0.3">
      <c r="C16" s="30" t="s">
        <v>21</v>
      </c>
      <c r="D16" s="31"/>
      <c r="E16" s="32">
        <f t="shared" ref="E16:E29" si="0">SUM(G16,K16)</f>
        <v>124</v>
      </c>
      <c r="F16" s="33"/>
      <c r="G16" s="31">
        <f>SUM(H16:I16)</f>
        <v>56</v>
      </c>
      <c r="H16" s="34">
        <v>24</v>
      </c>
      <c r="I16" s="35">
        <v>32</v>
      </c>
      <c r="J16" s="36"/>
      <c r="K16" s="31">
        <f>SUM(L16:M16)</f>
        <v>68</v>
      </c>
      <c r="L16" s="34">
        <v>29</v>
      </c>
      <c r="M16" s="37">
        <v>39</v>
      </c>
      <c r="N16" s="37"/>
      <c r="O16" s="2"/>
      <c r="R16" s="28" t="s">
        <v>51</v>
      </c>
      <c r="S16" s="29">
        <f>K29</f>
        <v>0.53136882129277563</v>
      </c>
      <c r="AA16" s="11"/>
      <c r="AB16" s="11"/>
      <c r="AC16" s="11"/>
      <c r="AD16" s="11"/>
      <c r="AE16" s="11"/>
      <c r="AF16" s="11"/>
      <c r="AG16" s="11"/>
      <c r="AH16" s="11"/>
      <c r="AI16" s="11"/>
    </row>
    <row r="17" spans="2:35" s="10" customFormat="1" ht="17.25" customHeight="1" x14ac:dyDescent="0.3">
      <c r="C17" s="30" t="s">
        <v>22</v>
      </c>
      <c r="D17" s="31"/>
      <c r="E17" s="32">
        <f t="shared" si="0"/>
        <v>128</v>
      </c>
      <c r="F17" s="33"/>
      <c r="G17" s="31">
        <f t="shared" ref="G17:G27" si="1">SUM(H17:I17)</f>
        <v>55</v>
      </c>
      <c r="H17" s="34">
        <v>27</v>
      </c>
      <c r="I17" s="35">
        <v>28</v>
      </c>
      <c r="J17" s="36"/>
      <c r="K17" s="31">
        <f t="shared" ref="K17:K27" si="2">SUM(L17:M17)</f>
        <v>73</v>
      </c>
      <c r="L17" s="34">
        <v>32</v>
      </c>
      <c r="M17" s="37">
        <v>41</v>
      </c>
      <c r="N17" s="37"/>
      <c r="O17" s="2"/>
      <c r="R17" s="28"/>
      <c r="S17" s="29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35" s="10" customFormat="1" ht="17.25" customHeight="1" x14ac:dyDescent="0.3">
      <c r="C18" s="30" t="s">
        <v>23</v>
      </c>
      <c r="D18" s="31"/>
      <c r="E18" s="32">
        <f t="shared" si="0"/>
        <v>163</v>
      </c>
      <c r="F18" s="33"/>
      <c r="G18" s="31">
        <f t="shared" si="1"/>
        <v>74</v>
      </c>
      <c r="H18" s="34">
        <v>46</v>
      </c>
      <c r="I18" s="35">
        <v>28</v>
      </c>
      <c r="J18" s="36"/>
      <c r="K18" s="31">
        <f t="shared" si="2"/>
        <v>89</v>
      </c>
      <c r="L18" s="34">
        <v>51</v>
      </c>
      <c r="M18" s="37">
        <v>38</v>
      </c>
      <c r="N18" s="37"/>
      <c r="O18" s="2"/>
      <c r="R18" s="28"/>
      <c r="S18" s="29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2:35" s="10" customFormat="1" ht="17.25" customHeight="1" x14ac:dyDescent="0.3">
      <c r="C19" s="30" t="s">
        <v>24</v>
      </c>
      <c r="D19" s="31"/>
      <c r="E19" s="32">
        <f t="shared" si="0"/>
        <v>180</v>
      </c>
      <c r="F19" s="33"/>
      <c r="G19" s="31">
        <f t="shared" si="1"/>
        <v>85</v>
      </c>
      <c r="H19" s="34">
        <v>44</v>
      </c>
      <c r="I19" s="35">
        <v>41</v>
      </c>
      <c r="J19" s="36"/>
      <c r="K19" s="31">
        <f t="shared" si="2"/>
        <v>95</v>
      </c>
      <c r="L19" s="34">
        <v>46</v>
      </c>
      <c r="M19" s="37">
        <v>49</v>
      </c>
      <c r="N19" s="37"/>
      <c r="O19" s="2"/>
      <c r="R19" s="28"/>
      <c r="S19" s="29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2:35" s="10" customFormat="1" ht="17.25" customHeight="1" x14ac:dyDescent="0.3">
      <c r="C20" s="30" t="s">
        <v>25</v>
      </c>
      <c r="D20" s="31"/>
      <c r="E20" s="32">
        <f t="shared" si="0"/>
        <v>210</v>
      </c>
      <c r="F20" s="33"/>
      <c r="G20" s="31">
        <f t="shared" si="1"/>
        <v>101</v>
      </c>
      <c r="H20" s="34">
        <v>60</v>
      </c>
      <c r="I20" s="35">
        <v>41</v>
      </c>
      <c r="J20" s="36"/>
      <c r="K20" s="31">
        <f t="shared" si="2"/>
        <v>109</v>
      </c>
      <c r="L20" s="34">
        <v>60</v>
      </c>
      <c r="M20" s="37">
        <v>49</v>
      </c>
      <c r="N20" s="37"/>
      <c r="O20" s="2"/>
      <c r="R20" s="28"/>
      <c r="S20" s="29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2:35" s="10" customFormat="1" ht="17.25" customHeight="1" x14ac:dyDescent="0.3">
      <c r="C21" s="30" t="s">
        <v>26</v>
      </c>
      <c r="D21" s="31"/>
      <c r="E21" s="32">
        <f t="shared" si="0"/>
        <v>225</v>
      </c>
      <c r="F21" s="33"/>
      <c r="G21" s="31">
        <f t="shared" si="1"/>
        <v>104</v>
      </c>
      <c r="H21" s="34">
        <v>52</v>
      </c>
      <c r="I21" s="35">
        <v>52</v>
      </c>
      <c r="J21" s="36"/>
      <c r="K21" s="31">
        <f t="shared" si="2"/>
        <v>121</v>
      </c>
      <c r="L21" s="34">
        <v>59</v>
      </c>
      <c r="M21" s="37">
        <v>62</v>
      </c>
      <c r="N21" s="37"/>
      <c r="O21" s="2"/>
      <c r="R21" s="28"/>
      <c r="S21" s="29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2:35" s="10" customFormat="1" ht="17.25" customHeight="1" x14ac:dyDescent="0.3">
      <c r="C22" s="30" t="s">
        <v>27</v>
      </c>
      <c r="D22" s="31"/>
      <c r="E22" s="32">
        <f t="shared" si="0"/>
        <v>257</v>
      </c>
      <c r="F22" s="33"/>
      <c r="G22" s="31">
        <f t="shared" si="1"/>
        <v>123</v>
      </c>
      <c r="H22" s="34">
        <v>57</v>
      </c>
      <c r="I22" s="35">
        <v>66</v>
      </c>
      <c r="J22" s="36"/>
      <c r="K22" s="31">
        <f t="shared" si="2"/>
        <v>134</v>
      </c>
      <c r="L22" s="34">
        <v>61</v>
      </c>
      <c r="M22" s="37">
        <v>73</v>
      </c>
      <c r="N22" s="37"/>
      <c r="O22" s="2"/>
      <c r="R22" s="28"/>
      <c r="S22" s="29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2:35" s="10" customFormat="1" ht="17.25" customHeight="1" x14ac:dyDescent="0.3">
      <c r="C23" s="30" t="s">
        <v>28</v>
      </c>
      <c r="D23" s="31"/>
      <c r="E23" s="32">
        <f t="shared" si="0"/>
        <v>231</v>
      </c>
      <c r="F23" s="33"/>
      <c r="G23" s="31">
        <f t="shared" si="1"/>
        <v>108</v>
      </c>
      <c r="H23" s="34">
        <v>54</v>
      </c>
      <c r="I23" s="35">
        <v>54</v>
      </c>
      <c r="J23" s="36"/>
      <c r="K23" s="31">
        <f t="shared" si="2"/>
        <v>123</v>
      </c>
      <c r="L23" s="34">
        <v>52</v>
      </c>
      <c r="M23" s="37">
        <v>71</v>
      </c>
      <c r="N23" s="37"/>
      <c r="O23" s="2"/>
      <c r="R23" s="28"/>
      <c r="S23" s="29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2:35" s="10" customFormat="1" ht="17.25" customHeight="1" x14ac:dyDescent="0.3">
      <c r="C24" s="30" t="s">
        <v>29</v>
      </c>
      <c r="D24" s="31"/>
      <c r="E24" s="32">
        <f>SUM(G24,K24)</f>
        <v>294</v>
      </c>
      <c r="F24" s="33"/>
      <c r="G24" s="31">
        <f>SUM(H24:I24)</f>
        <v>135</v>
      </c>
      <c r="H24" s="34">
        <v>72</v>
      </c>
      <c r="I24" s="35">
        <v>63</v>
      </c>
      <c r="J24" s="36"/>
      <c r="K24" s="31">
        <f>SUM(L24:M24)</f>
        <v>159</v>
      </c>
      <c r="L24" s="34">
        <v>88</v>
      </c>
      <c r="M24" s="37">
        <v>71</v>
      </c>
      <c r="N24" s="37"/>
      <c r="O24" s="2"/>
      <c r="R24" s="28"/>
      <c r="S24" s="29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2:35" s="10" customFormat="1" ht="17.25" customHeight="1" thickBot="1" x14ac:dyDescent="0.35">
      <c r="C25" s="30" t="s">
        <v>30</v>
      </c>
      <c r="D25" s="31"/>
      <c r="E25" s="32">
        <f>SUM(G25,K25)</f>
        <v>292</v>
      </c>
      <c r="F25" s="33"/>
      <c r="G25" s="31">
        <f>SUM(H25:I25)</f>
        <v>145</v>
      </c>
      <c r="H25" s="34">
        <v>61</v>
      </c>
      <c r="I25" s="35">
        <v>84</v>
      </c>
      <c r="J25" s="36"/>
      <c r="K25" s="31">
        <f>SUM(L25:M25)</f>
        <v>147</v>
      </c>
      <c r="L25" s="34">
        <v>52</v>
      </c>
      <c r="M25" s="37">
        <v>95</v>
      </c>
      <c r="N25" s="37"/>
      <c r="O25" s="2"/>
      <c r="R25" s="28"/>
      <c r="S25" s="29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2:35" s="10" customFormat="1" ht="17.25" hidden="1" customHeight="1" x14ac:dyDescent="0.3">
      <c r="C26" s="30" t="s">
        <v>31</v>
      </c>
      <c r="D26" s="31"/>
      <c r="E26" s="32">
        <f>SUM(G26,K26)</f>
        <v>0</v>
      </c>
      <c r="F26" s="33"/>
      <c r="G26" s="31">
        <f>SUM(H26:I26)</f>
        <v>0</v>
      </c>
      <c r="H26" s="34"/>
      <c r="I26" s="35"/>
      <c r="J26" s="36"/>
      <c r="K26" s="31">
        <f>SUM(L26:M26)</f>
        <v>0</v>
      </c>
      <c r="L26" s="34"/>
      <c r="M26" s="37"/>
      <c r="N26" s="37"/>
      <c r="O26" s="2"/>
      <c r="R26" s="28"/>
      <c r="S26" s="29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2:35" s="10" customFormat="1" ht="17.25" hidden="1" customHeight="1" thickBot="1" x14ac:dyDescent="0.35">
      <c r="C27" s="38" t="s">
        <v>32</v>
      </c>
      <c r="D27" s="38"/>
      <c r="E27" s="32">
        <f t="shared" si="0"/>
        <v>0</v>
      </c>
      <c r="F27" s="33"/>
      <c r="G27" s="39">
        <f t="shared" si="1"/>
        <v>0</v>
      </c>
      <c r="H27" s="40"/>
      <c r="I27" s="41"/>
      <c r="J27" s="42"/>
      <c r="K27" s="39">
        <f t="shared" si="2"/>
        <v>0</v>
      </c>
      <c r="L27" s="40"/>
      <c r="M27" s="42"/>
      <c r="N27" s="42"/>
      <c r="O27" s="2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2:35" s="10" customFormat="1" ht="17.25" customHeight="1" x14ac:dyDescent="0.3">
      <c r="C28" s="137" t="s">
        <v>18</v>
      </c>
      <c r="D28" s="137"/>
      <c r="E28" s="138">
        <f>SUM(E16:E27)</f>
        <v>2104</v>
      </c>
      <c r="F28" s="139"/>
      <c r="G28" s="44">
        <f>SUM(G16:G27)</f>
        <v>986</v>
      </c>
      <c r="H28" s="45">
        <f>SUM(H16:H27)</f>
        <v>497</v>
      </c>
      <c r="I28" s="140">
        <f>SUM(I16:I27)</f>
        <v>489</v>
      </c>
      <c r="J28" s="140"/>
      <c r="K28" s="44">
        <f>SUM(K16:K27)</f>
        <v>1118</v>
      </c>
      <c r="L28" s="45">
        <f>SUM(L16:L27)</f>
        <v>530</v>
      </c>
      <c r="M28" s="140">
        <f>SUM(M16:M27)</f>
        <v>588</v>
      </c>
      <c r="N28" s="140"/>
      <c r="O28" s="2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2:35" s="10" customFormat="1" ht="17.25" customHeight="1" thickBot="1" x14ac:dyDescent="0.35">
      <c r="C29" s="141" t="s">
        <v>19</v>
      </c>
      <c r="D29" s="141"/>
      <c r="E29" s="142">
        <f t="shared" si="0"/>
        <v>1</v>
      </c>
      <c r="F29" s="143"/>
      <c r="G29" s="46">
        <f>G28/$E28</f>
        <v>0.46863117870722432</v>
      </c>
      <c r="H29" s="46">
        <f>H28/$E28</f>
        <v>0.23621673003802282</v>
      </c>
      <c r="I29" s="144">
        <f>I28/$E28</f>
        <v>0.23241444866920152</v>
      </c>
      <c r="J29" s="144"/>
      <c r="K29" s="46">
        <f>K28/$E28</f>
        <v>0.53136882129277563</v>
      </c>
      <c r="L29" s="46">
        <f>L28/$E28</f>
        <v>0.25190114068441066</v>
      </c>
      <c r="M29" s="144">
        <f>M28/$E28</f>
        <v>0.27946768060836502</v>
      </c>
      <c r="N29" s="144"/>
      <c r="O29" s="2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2:35" s="10" customFormat="1" ht="15" customHeight="1" x14ac:dyDescent="0.3">
      <c r="C30" s="26"/>
      <c r="D30" s="26"/>
      <c r="E30" s="26"/>
      <c r="F30" s="26"/>
      <c r="G30" s="26"/>
      <c r="H30" s="26"/>
      <c r="O30" s="2"/>
      <c r="P30" s="2"/>
      <c r="Q30" s="2"/>
      <c r="R30" s="2"/>
      <c r="S30" s="2"/>
      <c r="T30" s="2"/>
      <c r="U30" s="2"/>
      <c r="V30" s="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2:35" s="10" customFormat="1" ht="17.25" customHeight="1" x14ac:dyDescent="0.3">
      <c r="B31" s="1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"/>
      <c r="R31" s="2"/>
      <c r="S31" s="2"/>
      <c r="T31" s="2"/>
      <c r="U31" s="2"/>
      <c r="V31" s="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2:35" s="10" customFormat="1" ht="12" customHeight="1" x14ac:dyDescent="0.3">
      <c r="C32" s="22"/>
      <c r="D32" s="23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5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3:35" s="10" customFormat="1" ht="15.9" customHeight="1" x14ac:dyDescent="0.3">
      <c r="C33" s="145" t="s">
        <v>56</v>
      </c>
      <c r="D33" s="146"/>
      <c r="E33" s="128" t="s">
        <v>18</v>
      </c>
      <c r="F33" s="129"/>
      <c r="G33" s="132" t="s">
        <v>57</v>
      </c>
      <c r="H33" s="130"/>
      <c r="I33" s="130"/>
      <c r="J33" s="130"/>
      <c r="K33" s="130"/>
      <c r="O33" s="2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3:35" s="10" customFormat="1" ht="15.9" customHeight="1" x14ac:dyDescent="0.3">
      <c r="C34" s="145"/>
      <c r="D34" s="146"/>
      <c r="E34" s="128"/>
      <c r="F34" s="129"/>
      <c r="G34" s="147" t="s">
        <v>58</v>
      </c>
      <c r="H34" s="147" t="s">
        <v>59</v>
      </c>
      <c r="I34" s="147" t="s">
        <v>60</v>
      </c>
      <c r="J34" s="147" t="s">
        <v>61</v>
      </c>
      <c r="K34" s="147" t="s">
        <v>62</v>
      </c>
      <c r="O34" s="2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3:35" s="10" customFormat="1" ht="9" customHeight="1" x14ac:dyDescent="0.3">
      <c r="C35" s="145"/>
      <c r="D35" s="146"/>
      <c r="E35" s="128"/>
      <c r="F35" s="129"/>
      <c r="G35" s="148"/>
      <c r="H35" s="148"/>
      <c r="I35" s="148"/>
      <c r="J35" s="148"/>
      <c r="K35" s="148"/>
      <c r="O35" s="2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3:35" s="10" customFormat="1" ht="17.25" customHeight="1" x14ac:dyDescent="0.3">
      <c r="C36" s="154" t="s">
        <v>63</v>
      </c>
      <c r="D36" s="154"/>
      <c r="E36" s="150">
        <f>SUM(G36:K36)</f>
        <v>466</v>
      </c>
      <c r="F36" s="151"/>
      <c r="G36" s="47">
        <v>20</v>
      </c>
      <c r="H36" s="47">
        <v>19</v>
      </c>
      <c r="I36" s="47">
        <v>31</v>
      </c>
      <c r="J36" s="47">
        <v>396</v>
      </c>
      <c r="K36" s="48" t="s">
        <v>34</v>
      </c>
      <c r="O36" s="2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3:35" s="10" customFormat="1" ht="17.25" customHeight="1" x14ac:dyDescent="0.3">
      <c r="C37" s="30" t="s">
        <v>64</v>
      </c>
      <c r="D37" s="31"/>
      <c r="E37" s="150">
        <f>SUM(G37:K37)</f>
        <v>10</v>
      </c>
      <c r="F37" s="151"/>
      <c r="G37" s="47">
        <v>0</v>
      </c>
      <c r="H37" s="47">
        <v>1</v>
      </c>
      <c r="I37" s="47">
        <v>1</v>
      </c>
      <c r="J37" s="47">
        <v>8</v>
      </c>
      <c r="K37" s="48" t="s">
        <v>34</v>
      </c>
      <c r="O37" s="2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3:35" s="10" customFormat="1" ht="17.25" customHeight="1" x14ac:dyDescent="0.3">
      <c r="C38" s="30" t="s">
        <v>65</v>
      </c>
      <c r="D38" s="31"/>
      <c r="E38" s="150">
        <f>SUM(G38:K38)</f>
        <v>17</v>
      </c>
      <c r="F38" s="151"/>
      <c r="G38" s="47">
        <v>0</v>
      </c>
      <c r="H38" s="47">
        <v>0</v>
      </c>
      <c r="I38" s="47">
        <v>1</v>
      </c>
      <c r="J38" s="47">
        <v>16</v>
      </c>
      <c r="K38" s="48" t="s">
        <v>34</v>
      </c>
      <c r="O38" s="2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3:35" s="10" customFormat="1" ht="17.25" customHeight="1" thickBot="1" x14ac:dyDescent="0.35">
      <c r="C39" s="149" t="s">
        <v>66</v>
      </c>
      <c r="D39" s="149"/>
      <c r="E39" s="150">
        <f>SUM(G39:K39)</f>
        <v>4</v>
      </c>
      <c r="F39" s="151"/>
      <c r="G39" s="48"/>
      <c r="H39" s="48"/>
      <c r="I39" s="48"/>
      <c r="J39" s="48"/>
      <c r="K39" s="47">
        <v>4</v>
      </c>
      <c r="O39" s="2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3:35" s="10" customFormat="1" ht="17.25" customHeight="1" x14ac:dyDescent="0.3">
      <c r="C40" s="152" t="s">
        <v>18</v>
      </c>
      <c r="D40" s="152"/>
      <c r="E40" s="138">
        <f>SUM(E36:F39)</f>
        <v>497</v>
      </c>
      <c r="F40" s="139"/>
      <c r="G40" s="44">
        <f>SUM(G36:G39)</f>
        <v>20</v>
      </c>
      <c r="H40" s="44">
        <f>SUM(H36:H39)</f>
        <v>20</v>
      </c>
      <c r="I40" s="44">
        <f>SUM(I36:I39)</f>
        <v>33</v>
      </c>
      <c r="J40" s="44">
        <f>SUM(J36:J39)</f>
        <v>420</v>
      </c>
      <c r="K40" s="44">
        <f>SUM(K36:K39)</f>
        <v>4</v>
      </c>
      <c r="O40" s="2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3:35" s="10" customFormat="1" ht="17.25" customHeight="1" thickBot="1" x14ac:dyDescent="0.35">
      <c r="C41" s="153" t="s">
        <v>19</v>
      </c>
      <c r="D41" s="153"/>
      <c r="E41" s="142">
        <f>SUM(G41:K41)</f>
        <v>1</v>
      </c>
      <c r="F41" s="143"/>
      <c r="G41" s="46">
        <f>G40/$E40</f>
        <v>4.0241448692152917E-2</v>
      </c>
      <c r="H41" s="46">
        <f>H40/$E40</f>
        <v>4.0241448692152917E-2</v>
      </c>
      <c r="I41" s="46">
        <f>I40/$E40</f>
        <v>6.6398390342052319E-2</v>
      </c>
      <c r="J41" s="46">
        <f>J40/$E40</f>
        <v>0.84507042253521125</v>
      </c>
      <c r="K41" s="46">
        <f>K40/$E40</f>
        <v>8.0482897384305842E-3</v>
      </c>
      <c r="O41" s="2"/>
      <c r="Q41" s="2"/>
      <c r="R41" s="2"/>
      <c r="S41" s="2"/>
      <c r="T41" s="2"/>
      <c r="U41" s="2"/>
      <c r="V41" s="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3:35" s="10" customFormat="1" ht="8.25" customHeight="1" x14ac:dyDescent="0.3">
      <c r="C42" s="26"/>
      <c r="D42" s="26"/>
      <c r="E42" s="26"/>
      <c r="F42" s="26"/>
      <c r="G42" s="26"/>
      <c r="H42" s="26"/>
      <c r="O42" s="2"/>
      <c r="P42" s="2"/>
      <c r="Q42" s="2"/>
      <c r="R42" s="2"/>
      <c r="S42" s="2"/>
      <c r="T42" s="2"/>
      <c r="U42" s="2"/>
      <c r="V42" s="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3:35" s="10" customFormat="1" ht="8.25" customHeight="1" x14ac:dyDescent="0.3">
      <c r="C43" s="158" t="s">
        <v>67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3:35" s="10" customFormat="1" ht="12.75" customHeight="1" x14ac:dyDescent="0.3"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3:35" s="10" customFormat="1" ht="18.75" customHeight="1" x14ac:dyDescent="0.3"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3:35" s="10" customFormat="1" ht="12.75" customHeight="1" x14ac:dyDescent="0.3"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3:35" s="10" customFormat="1" ht="8.25" customHeight="1" x14ac:dyDescent="0.3">
      <c r="C47" s="26"/>
      <c r="D47" s="26"/>
      <c r="E47" s="26"/>
      <c r="F47" s="26"/>
      <c r="G47" s="26"/>
      <c r="H47" s="26"/>
      <c r="O47" s="2"/>
      <c r="P47" s="2"/>
      <c r="Q47" s="2"/>
      <c r="R47" s="2"/>
      <c r="S47" s="2"/>
      <c r="T47" s="2"/>
      <c r="U47" s="2"/>
      <c r="V47" s="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3:35" s="10" customFormat="1" ht="16.5" customHeight="1" x14ac:dyDescent="0.3">
      <c r="C48" s="26"/>
      <c r="D48" s="26"/>
      <c r="E48" s="26"/>
      <c r="F48" s="26"/>
      <c r="G48" s="26"/>
      <c r="H48" s="26"/>
      <c r="O48" s="2"/>
      <c r="P48" s="2"/>
      <c r="Q48" s="2"/>
      <c r="R48" s="2"/>
      <c r="S48" s="2"/>
      <c r="T48" s="2"/>
      <c r="U48" s="2"/>
      <c r="V48" s="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3:36" s="10" customFormat="1" ht="16.5" customHeight="1" x14ac:dyDescent="0.3">
      <c r="C49" s="26"/>
      <c r="D49" s="26"/>
      <c r="E49" s="26"/>
      <c r="F49" s="26"/>
      <c r="G49" s="26"/>
      <c r="H49" s="26"/>
      <c r="O49" s="2"/>
      <c r="P49" s="2"/>
      <c r="Q49" s="2"/>
      <c r="R49" s="2"/>
      <c r="S49" s="2"/>
      <c r="T49" s="2"/>
      <c r="U49" s="2"/>
      <c r="V49" s="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3:36" s="10" customFormat="1" ht="21" customHeight="1" x14ac:dyDescent="0.3">
      <c r="C50" s="3"/>
      <c r="D50" s="3"/>
      <c r="E50" s="3"/>
      <c r="F50" s="3"/>
      <c r="G50" s="3"/>
      <c r="H50" s="3"/>
      <c r="I50" s="3"/>
      <c r="J50" s="3"/>
      <c r="K50" s="3"/>
      <c r="L50" s="3"/>
      <c r="O50" s="2"/>
      <c r="P50" s="2"/>
      <c r="Q50" s="2"/>
      <c r="R50" s="2"/>
      <c r="S50" s="2"/>
      <c r="T50" s="2"/>
      <c r="U50" s="2"/>
      <c r="V50" s="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3:36" s="10" customFormat="1" ht="8.25" customHeight="1" x14ac:dyDescent="0.3">
      <c r="C51" s="9"/>
      <c r="D51" s="9"/>
      <c r="E51" s="9"/>
      <c r="F51" s="9"/>
      <c r="G51" s="9"/>
      <c r="H51" s="9"/>
      <c r="I51" s="9"/>
      <c r="J51" s="9"/>
      <c r="M51" s="2"/>
      <c r="N51" s="2"/>
      <c r="O51" s="2"/>
      <c r="P51" s="2"/>
      <c r="Q51" s="2"/>
      <c r="R51" s="2"/>
      <c r="S51" s="2"/>
      <c r="T51" s="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3:36" s="10" customFormat="1" ht="15.9" customHeight="1" x14ac:dyDescent="0.3">
      <c r="C52" s="136" t="s">
        <v>68</v>
      </c>
      <c r="D52" s="136"/>
      <c r="E52" s="159" t="s">
        <v>18</v>
      </c>
      <c r="F52" s="148" t="s">
        <v>69</v>
      </c>
      <c r="G52" s="148" t="s">
        <v>70</v>
      </c>
      <c r="H52" s="148" t="s">
        <v>71</v>
      </c>
      <c r="I52" s="148" t="s">
        <v>72</v>
      </c>
      <c r="J52" s="148" t="s">
        <v>73</v>
      </c>
      <c r="K52" s="148" t="s">
        <v>74</v>
      </c>
      <c r="L52" s="162" t="s">
        <v>75</v>
      </c>
      <c r="O52" s="49"/>
      <c r="P52" s="50"/>
      <c r="Q52" s="50"/>
      <c r="R52" s="50"/>
      <c r="S52" s="50"/>
      <c r="T52" s="49"/>
      <c r="U52" s="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3:36" s="10" customFormat="1" ht="15.9" customHeight="1" x14ac:dyDescent="0.3">
      <c r="C53" s="136"/>
      <c r="D53" s="136"/>
      <c r="E53" s="160"/>
      <c r="F53" s="161"/>
      <c r="G53" s="161"/>
      <c r="H53" s="161"/>
      <c r="I53" s="161"/>
      <c r="J53" s="161"/>
      <c r="K53" s="161"/>
      <c r="L53" s="163"/>
      <c r="O53" s="49" t="s">
        <v>76</v>
      </c>
      <c r="P53" s="51">
        <f>E54/$E$58</f>
        <v>6.0362173038229373E-3</v>
      </c>
      <c r="Q53" s="52"/>
      <c r="R53" s="52"/>
      <c r="S53" s="52"/>
      <c r="T53" s="49"/>
      <c r="U53" s="1"/>
      <c r="Z53" s="11"/>
      <c r="AA53" s="11"/>
      <c r="AB53" s="11"/>
      <c r="AC53" s="11"/>
      <c r="AD53" s="11"/>
      <c r="AE53" s="11"/>
      <c r="AF53" s="11"/>
      <c r="AG53" s="11"/>
      <c r="AH53" s="11"/>
    </row>
    <row r="54" spans="3:36" s="10" customFormat="1" ht="27" customHeight="1" x14ac:dyDescent="0.3">
      <c r="C54" s="155" t="s">
        <v>76</v>
      </c>
      <c r="D54" s="155"/>
      <c r="E54" s="53">
        <f>SUM(F54:L54)</f>
        <v>3</v>
      </c>
      <c r="F54" s="54">
        <v>0</v>
      </c>
      <c r="G54" s="54">
        <v>2</v>
      </c>
      <c r="H54" s="54">
        <v>1</v>
      </c>
      <c r="I54" s="54">
        <v>0</v>
      </c>
      <c r="J54" s="54">
        <v>0</v>
      </c>
      <c r="K54" s="54">
        <v>0</v>
      </c>
      <c r="L54" s="54">
        <v>0</v>
      </c>
      <c r="O54" s="49" t="s">
        <v>77</v>
      </c>
      <c r="P54" s="51">
        <f>E55/$E$58</f>
        <v>0.21931589537223339</v>
      </c>
      <c r="Q54" s="52"/>
      <c r="R54" s="52"/>
      <c r="S54" s="52"/>
      <c r="T54" s="49"/>
      <c r="U54" s="1"/>
      <c r="Z54" s="11"/>
      <c r="AA54" s="11"/>
      <c r="AB54" s="11"/>
      <c r="AC54" s="11"/>
      <c r="AD54" s="11"/>
      <c r="AE54" s="11"/>
      <c r="AF54" s="11"/>
      <c r="AG54" s="11"/>
      <c r="AH54" s="11"/>
    </row>
    <row r="55" spans="3:36" s="10" customFormat="1" ht="17.25" customHeight="1" x14ac:dyDescent="0.3">
      <c r="C55" s="156" t="s">
        <v>77</v>
      </c>
      <c r="D55" s="156"/>
      <c r="E55" s="56">
        <f>SUM(F55:L55)</f>
        <v>109</v>
      </c>
      <c r="F55" s="57">
        <v>0</v>
      </c>
      <c r="G55" s="57">
        <v>6</v>
      </c>
      <c r="H55" s="57">
        <v>25</v>
      </c>
      <c r="I55" s="57">
        <v>42</v>
      </c>
      <c r="J55" s="57">
        <v>25</v>
      </c>
      <c r="K55" s="57">
        <v>8</v>
      </c>
      <c r="L55" s="57">
        <v>3</v>
      </c>
      <c r="O55" s="49" t="s">
        <v>78</v>
      </c>
      <c r="P55" s="51">
        <f>E56/$E$58</f>
        <v>0.47283702213279677</v>
      </c>
      <c r="Q55" s="52"/>
      <c r="R55" s="52"/>
      <c r="S55" s="52"/>
      <c r="T55" s="49"/>
      <c r="U55" s="1"/>
      <c r="Z55" s="11"/>
      <c r="AA55" s="11"/>
      <c r="AB55" s="11"/>
      <c r="AC55" s="11"/>
      <c r="AD55" s="11"/>
      <c r="AE55" s="11"/>
      <c r="AF55" s="11"/>
      <c r="AG55" s="11"/>
      <c r="AH55" s="11"/>
    </row>
    <row r="56" spans="3:36" s="10" customFormat="1" ht="17.25" customHeight="1" x14ac:dyDescent="0.3">
      <c r="C56" s="156" t="s">
        <v>78</v>
      </c>
      <c r="D56" s="156"/>
      <c r="E56" s="56">
        <f>SUM(F56:L56)</f>
        <v>235</v>
      </c>
      <c r="F56" s="57">
        <v>0</v>
      </c>
      <c r="G56" s="57">
        <v>14</v>
      </c>
      <c r="H56" s="57">
        <v>80</v>
      </c>
      <c r="I56" s="57">
        <v>84</v>
      </c>
      <c r="J56" s="57">
        <v>41</v>
      </c>
      <c r="K56" s="57">
        <v>13</v>
      </c>
      <c r="L56" s="57">
        <v>3</v>
      </c>
      <c r="O56" s="49" t="s">
        <v>79</v>
      </c>
      <c r="P56" s="51">
        <f>E57/$E$58</f>
        <v>0.30181086519114686</v>
      </c>
      <c r="Q56" s="52"/>
      <c r="R56" s="52"/>
      <c r="S56" s="52"/>
      <c r="T56" s="49"/>
      <c r="U56" s="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3:36" s="10" customFormat="1" ht="17.25" customHeight="1" thickBot="1" x14ac:dyDescent="0.35">
      <c r="C57" s="157" t="s">
        <v>79</v>
      </c>
      <c r="D57" s="157"/>
      <c r="E57" s="58">
        <f>SUM(F57:L57)</f>
        <v>150</v>
      </c>
      <c r="F57" s="59">
        <v>20</v>
      </c>
      <c r="G57" s="59">
        <v>52</v>
      </c>
      <c r="H57" s="59">
        <v>57</v>
      </c>
      <c r="I57" s="59">
        <v>15</v>
      </c>
      <c r="J57" s="59">
        <v>4</v>
      </c>
      <c r="K57" s="59">
        <v>1</v>
      </c>
      <c r="L57" s="59">
        <v>1</v>
      </c>
      <c r="O57" s="60"/>
      <c r="P57" s="52"/>
      <c r="Q57" s="52"/>
      <c r="R57" s="52"/>
      <c r="S57" s="52"/>
      <c r="T57" s="49"/>
      <c r="U57" s="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3:36" s="10" customFormat="1" ht="17.25" customHeight="1" x14ac:dyDescent="0.3">
      <c r="C58" s="152" t="s">
        <v>18</v>
      </c>
      <c r="D58" s="152"/>
      <c r="E58" s="43">
        <f t="shared" ref="E58:L58" si="3">SUM(E54:E57)</f>
        <v>497</v>
      </c>
      <c r="F58" s="44">
        <f>SUM(F54:F57)</f>
        <v>20</v>
      </c>
      <c r="G58" s="44">
        <f t="shared" si="3"/>
        <v>74</v>
      </c>
      <c r="H58" s="44">
        <f t="shared" si="3"/>
        <v>163</v>
      </c>
      <c r="I58" s="44">
        <f t="shared" si="3"/>
        <v>141</v>
      </c>
      <c r="J58" s="44">
        <f t="shared" si="3"/>
        <v>70</v>
      </c>
      <c r="K58" s="44">
        <f t="shared" si="3"/>
        <v>22</v>
      </c>
      <c r="L58" s="44">
        <f t="shared" si="3"/>
        <v>7</v>
      </c>
      <c r="O58" s="2"/>
      <c r="P58" s="2"/>
      <c r="Q58" s="2"/>
      <c r="R58" s="2"/>
      <c r="S58" s="2"/>
      <c r="T58" s="2"/>
      <c r="U58" s="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3:36" s="10" customFormat="1" ht="17.25" customHeight="1" thickBot="1" x14ac:dyDescent="0.35">
      <c r="C59" s="153" t="s">
        <v>19</v>
      </c>
      <c r="D59" s="153"/>
      <c r="E59" s="61">
        <f t="shared" ref="E59:L59" si="4">E58/$E58</f>
        <v>1</v>
      </c>
      <c r="F59" s="46">
        <f>F58/$E58</f>
        <v>4.0241448692152917E-2</v>
      </c>
      <c r="G59" s="46">
        <f t="shared" si="4"/>
        <v>0.1488933601609658</v>
      </c>
      <c r="H59" s="46">
        <f t="shared" si="4"/>
        <v>0.32796780684104626</v>
      </c>
      <c r="I59" s="46">
        <f t="shared" si="4"/>
        <v>0.28370221327967809</v>
      </c>
      <c r="J59" s="46">
        <f t="shared" si="4"/>
        <v>0.14084507042253522</v>
      </c>
      <c r="K59" s="46">
        <f t="shared" si="4"/>
        <v>4.4265593561368208E-2</v>
      </c>
      <c r="L59" s="46">
        <f t="shared" si="4"/>
        <v>1.4084507042253521E-2</v>
      </c>
      <c r="O59" s="2"/>
      <c r="P59" s="2"/>
      <c r="Q59" s="2"/>
      <c r="R59" s="2"/>
      <c r="S59" s="2"/>
      <c r="T59" s="2"/>
      <c r="U59" s="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3:36" s="10" customFormat="1" ht="7.5" customHeight="1" x14ac:dyDescent="0.3">
      <c r="C60" s="1"/>
      <c r="D60" s="1"/>
      <c r="E60" s="27"/>
      <c r="F60" s="1"/>
      <c r="G60" s="1"/>
      <c r="H60" s="1"/>
      <c r="I60" s="1"/>
      <c r="J60" s="1"/>
      <c r="K60" s="1"/>
      <c r="L60" s="1"/>
      <c r="O60" s="2"/>
      <c r="P60" s="2"/>
      <c r="Q60" s="2"/>
      <c r="R60" s="2"/>
      <c r="S60" s="2"/>
      <c r="T60" s="2"/>
      <c r="U60" s="2"/>
      <c r="V60" s="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3:36" s="10" customFormat="1" ht="16.5" customHeight="1" x14ac:dyDescent="0.3">
      <c r="C61" s="1"/>
      <c r="D61" s="1"/>
      <c r="E61" s="27"/>
      <c r="F61" s="1"/>
      <c r="G61" s="1"/>
      <c r="H61" s="1"/>
      <c r="I61" s="1"/>
      <c r="J61" s="1"/>
      <c r="K61" s="1"/>
      <c r="L61" s="1"/>
      <c r="O61" s="2"/>
      <c r="P61" s="2"/>
      <c r="Q61" s="2"/>
      <c r="R61" s="2"/>
      <c r="S61" s="2"/>
      <c r="T61" s="2"/>
      <c r="U61" s="2"/>
      <c r="V61" s="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3:36" s="10" customFormat="1" ht="19.5" customHeight="1" x14ac:dyDescent="0.3">
      <c r="C62" s="1"/>
      <c r="D62" s="1"/>
      <c r="E62" s="27"/>
      <c r="F62" s="1"/>
      <c r="G62" s="1"/>
      <c r="H62" s="1"/>
      <c r="I62" s="1"/>
      <c r="J62" s="1"/>
      <c r="K62" s="1"/>
      <c r="L62" s="1"/>
      <c r="O62" s="2"/>
      <c r="P62" s="2"/>
      <c r="Q62" s="2"/>
      <c r="R62" s="2"/>
      <c r="S62" s="2"/>
      <c r="T62" s="2"/>
      <c r="U62" s="2"/>
      <c r="V62" s="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3:36" s="10" customFormat="1" ht="3" customHeight="1" x14ac:dyDescent="0.3">
      <c r="C63" s="26"/>
      <c r="D63" s="26"/>
      <c r="E63" s="26"/>
      <c r="F63" s="26"/>
      <c r="G63" s="26"/>
      <c r="H63" s="26"/>
      <c r="O63" s="2"/>
      <c r="P63" s="2"/>
      <c r="Q63" s="2"/>
      <c r="R63" s="2"/>
      <c r="S63" s="2"/>
      <c r="T63" s="2"/>
      <c r="U63" s="2"/>
      <c r="V63" s="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3:36" s="10" customFormat="1" ht="15.9" customHeight="1" x14ac:dyDescent="0.3">
      <c r="C64" s="169" t="s">
        <v>80</v>
      </c>
      <c r="D64" s="169"/>
      <c r="E64" s="170" t="s">
        <v>18</v>
      </c>
      <c r="F64" s="165" t="s">
        <v>81</v>
      </c>
      <c r="G64" s="165" t="s">
        <v>82</v>
      </c>
      <c r="H64" s="148" t="s">
        <v>83</v>
      </c>
      <c r="I64" s="167" t="s">
        <v>84</v>
      </c>
      <c r="J64" s="172"/>
      <c r="K64" s="165" t="s">
        <v>85</v>
      </c>
      <c r="L64" s="165" t="s">
        <v>86</v>
      </c>
      <c r="M64" s="165" t="s">
        <v>87</v>
      </c>
      <c r="N64" s="167" t="s">
        <v>40</v>
      </c>
      <c r="O64" s="167" t="s">
        <v>88</v>
      </c>
      <c r="Q64" s="169" t="s">
        <v>89</v>
      </c>
      <c r="R64" s="169"/>
      <c r="S64" s="170" t="s">
        <v>18</v>
      </c>
      <c r="T64" s="165" t="s">
        <v>90</v>
      </c>
      <c r="U64" s="165" t="s">
        <v>91</v>
      </c>
      <c r="V64" s="148" t="s">
        <v>45</v>
      </c>
      <c r="AB64" s="11"/>
      <c r="AC64" s="11"/>
      <c r="AD64" s="11"/>
      <c r="AE64" s="11"/>
      <c r="AF64" s="11"/>
      <c r="AG64" s="11"/>
      <c r="AH64" s="11"/>
      <c r="AI64" s="11"/>
      <c r="AJ64" s="11"/>
    </row>
    <row r="65" spans="3:36" s="10" customFormat="1" ht="15.9" customHeight="1" x14ac:dyDescent="0.3">
      <c r="C65" s="169"/>
      <c r="D65" s="169"/>
      <c r="E65" s="170"/>
      <c r="F65" s="165"/>
      <c r="G65" s="165"/>
      <c r="H65" s="148"/>
      <c r="I65" s="167"/>
      <c r="J65" s="172"/>
      <c r="K65" s="165"/>
      <c r="L65" s="165"/>
      <c r="M65" s="165"/>
      <c r="N65" s="167"/>
      <c r="O65" s="167"/>
      <c r="Q65" s="169"/>
      <c r="R65" s="169"/>
      <c r="S65" s="170"/>
      <c r="T65" s="165"/>
      <c r="U65" s="165"/>
      <c r="V65" s="148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3:36" s="10" customFormat="1" ht="15.9" customHeight="1" x14ac:dyDescent="0.3">
      <c r="C66" s="169"/>
      <c r="D66" s="169"/>
      <c r="E66" s="171"/>
      <c r="F66" s="166"/>
      <c r="G66" s="166"/>
      <c r="H66" s="161"/>
      <c r="I66" s="167"/>
      <c r="J66" s="172"/>
      <c r="K66" s="165"/>
      <c r="L66" s="166"/>
      <c r="M66" s="166"/>
      <c r="N66" s="168"/>
      <c r="O66" s="168"/>
      <c r="Q66" s="169"/>
      <c r="R66" s="169"/>
      <c r="S66" s="171"/>
      <c r="T66" s="166"/>
      <c r="U66" s="166"/>
      <c r="V66" s="16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3:36" s="10" customFormat="1" ht="17.25" customHeight="1" x14ac:dyDescent="0.3">
      <c r="C67" s="164" t="s">
        <v>92</v>
      </c>
      <c r="D67" s="164"/>
      <c r="E67" s="53">
        <f>SUM(F67:O67)</f>
        <v>3</v>
      </c>
      <c r="F67" s="54">
        <v>0</v>
      </c>
      <c r="G67" s="54">
        <v>0</v>
      </c>
      <c r="H67" s="54">
        <v>0</v>
      </c>
      <c r="I67" s="63">
        <v>0</v>
      </c>
      <c r="J67" s="63"/>
      <c r="K67" s="64">
        <v>0</v>
      </c>
      <c r="L67" s="64">
        <v>0</v>
      </c>
      <c r="M67" s="54">
        <v>2</v>
      </c>
      <c r="N67" s="54">
        <v>0</v>
      </c>
      <c r="O67" s="54">
        <v>1</v>
      </c>
      <c r="Q67" s="156" t="s">
        <v>44</v>
      </c>
      <c r="R67" s="156"/>
      <c r="S67" s="56">
        <f>SUM(T67:V67)</f>
        <v>27</v>
      </c>
      <c r="T67" s="54">
        <v>6</v>
      </c>
      <c r="U67" s="54">
        <v>20</v>
      </c>
      <c r="V67" s="54">
        <v>1</v>
      </c>
      <c r="AB67" s="11"/>
      <c r="AC67" s="11"/>
      <c r="AD67" s="11"/>
      <c r="AE67" s="11"/>
      <c r="AF67" s="11"/>
      <c r="AG67" s="11"/>
      <c r="AH67" s="11"/>
      <c r="AI67" s="11"/>
      <c r="AJ67" s="11"/>
    </row>
    <row r="68" spans="3:36" s="10" customFormat="1" ht="17.25" customHeight="1" thickBot="1" x14ac:dyDescent="0.35">
      <c r="C68" s="156" t="s">
        <v>77</v>
      </c>
      <c r="D68" s="156"/>
      <c r="E68" s="56">
        <f>SUM(F68:Q68)</f>
        <v>109</v>
      </c>
      <c r="F68" s="54">
        <v>25</v>
      </c>
      <c r="G68" s="54">
        <v>5</v>
      </c>
      <c r="H68" s="54">
        <v>2</v>
      </c>
      <c r="I68" s="65">
        <v>0</v>
      </c>
      <c r="J68" s="65"/>
      <c r="K68" s="64">
        <v>2</v>
      </c>
      <c r="L68" s="64">
        <v>6</v>
      </c>
      <c r="M68" s="54">
        <v>56</v>
      </c>
      <c r="N68" s="57">
        <v>2</v>
      </c>
      <c r="O68" s="57">
        <v>11</v>
      </c>
      <c r="Q68" s="157" t="s">
        <v>42</v>
      </c>
      <c r="R68" s="157"/>
      <c r="S68" s="56">
        <f>SUM(T68:V68)</f>
        <v>470</v>
      </c>
      <c r="T68" s="54">
        <v>88</v>
      </c>
      <c r="U68" s="54">
        <v>376</v>
      </c>
      <c r="V68" s="54">
        <v>6</v>
      </c>
      <c r="AB68" s="11"/>
      <c r="AC68" s="11"/>
      <c r="AD68" s="11"/>
      <c r="AE68" s="11"/>
      <c r="AF68" s="11"/>
      <c r="AG68" s="11"/>
      <c r="AH68" s="11"/>
      <c r="AI68" s="11"/>
      <c r="AJ68" s="11"/>
    </row>
    <row r="69" spans="3:36" s="10" customFormat="1" ht="17.25" customHeight="1" x14ac:dyDescent="0.3">
      <c r="C69" s="156" t="s">
        <v>78</v>
      </c>
      <c r="D69" s="156"/>
      <c r="E69" s="56">
        <f>SUM(F69:Q69)</f>
        <v>235</v>
      </c>
      <c r="F69" s="54">
        <v>53</v>
      </c>
      <c r="G69" s="54">
        <v>7</v>
      </c>
      <c r="H69" s="54">
        <v>5</v>
      </c>
      <c r="I69" s="65">
        <v>0</v>
      </c>
      <c r="J69" s="65"/>
      <c r="K69" s="64">
        <v>6</v>
      </c>
      <c r="L69" s="64">
        <v>5</v>
      </c>
      <c r="M69" s="54">
        <v>123</v>
      </c>
      <c r="N69" s="57">
        <v>4</v>
      </c>
      <c r="O69" s="57">
        <v>32</v>
      </c>
      <c r="Q69" s="152" t="s">
        <v>18</v>
      </c>
      <c r="R69" s="152"/>
      <c r="S69" s="66">
        <f>SUM(S67:S68)</f>
        <v>497</v>
      </c>
      <c r="T69" s="44">
        <f>SUM(T67:T68)</f>
        <v>94</v>
      </c>
      <c r="U69" s="44">
        <f>SUM(U67:U68)</f>
        <v>396</v>
      </c>
      <c r="V69" s="44">
        <f>SUM(V67:V68)</f>
        <v>7</v>
      </c>
      <c r="W69" s="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3:36" s="10" customFormat="1" ht="17.25" customHeight="1" thickBot="1" x14ac:dyDescent="0.35">
      <c r="C70" s="157" t="s">
        <v>79</v>
      </c>
      <c r="D70" s="157"/>
      <c r="E70" s="67">
        <f>SUM(F70:Q70)</f>
        <v>130</v>
      </c>
      <c r="F70" s="54">
        <v>13</v>
      </c>
      <c r="G70" s="54">
        <v>0</v>
      </c>
      <c r="H70" s="54">
        <v>15</v>
      </c>
      <c r="I70" s="68">
        <v>0</v>
      </c>
      <c r="J70" s="68"/>
      <c r="K70" s="64">
        <v>14</v>
      </c>
      <c r="L70" s="64">
        <v>12</v>
      </c>
      <c r="M70" s="69">
        <v>65</v>
      </c>
      <c r="N70" s="69">
        <v>0</v>
      </c>
      <c r="O70" s="69">
        <v>11</v>
      </c>
      <c r="Q70" s="153" t="s">
        <v>19</v>
      </c>
      <c r="R70" s="153"/>
      <c r="S70" s="70">
        <f>SUM(T70,U70,V70)</f>
        <v>1</v>
      </c>
      <c r="T70" s="46">
        <f>T69/$S$69</f>
        <v>0.1891348088531187</v>
      </c>
      <c r="U70" s="46">
        <f>U69/$S$69</f>
        <v>0.79678068410462777</v>
      </c>
      <c r="V70" s="46">
        <f>V69/$S$69</f>
        <v>1.4084507042253521E-2</v>
      </c>
      <c r="W70" s="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3:36" s="10" customFormat="1" ht="17.25" customHeight="1" x14ac:dyDescent="0.3">
      <c r="C71" s="152" t="s">
        <v>18</v>
      </c>
      <c r="D71" s="152"/>
      <c r="E71" s="66">
        <f>SUM(E67:E70)</f>
        <v>477</v>
      </c>
      <c r="F71" s="44">
        <f>SUM(F67:F70)</f>
        <v>91</v>
      </c>
      <c r="G71" s="44">
        <f>SUM(G67:G70)</f>
        <v>12</v>
      </c>
      <c r="H71" s="44">
        <f>SUM(H67:H70)</f>
        <v>22</v>
      </c>
      <c r="I71" s="173">
        <f>SUM(I67:I70)</f>
        <v>0</v>
      </c>
      <c r="J71" s="174"/>
      <c r="K71" s="44">
        <f>SUM(K67:K70)</f>
        <v>22</v>
      </c>
      <c r="L71" s="44">
        <f>SUM(L67:L70)</f>
        <v>23</v>
      </c>
      <c r="M71" s="44">
        <f>SUM(M67:M70)</f>
        <v>246</v>
      </c>
      <c r="N71" s="44">
        <f>SUM(N67:N70)</f>
        <v>6</v>
      </c>
      <c r="O71" s="44">
        <f>SUM(O67:O70)</f>
        <v>55</v>
      </c>
      <c r="Q71" s="2"/>
      <c r="R71" s="2"/>
      <c r="S71" s="2"/>
      <c r="T71" s="2"/>
      <c r="U71" s="2"/>
      <c r="V71" s="1"/>
      <c r="W71" s="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3:36" s="10" customFormat="1" ht="17.25" customHeight="1" thickBot="1" x14ac:dyDescent="0.35">
      <c r="C72" s="153" t="s">
        <v>19</v>
      </c>
      <c r="D72" s="153"/>
      <c r="E72" s="70">
        <f>SUM(F72,G72,H72,I72,K72,L72,M72,N72,O72)</f>
        <v>1</v>
      </c>
      <c r="F72" s="46">
        <f>F71/$E$71</f>
        <v>0.19077568134171907</v>
      </c>
      <c r="G72" s="46">
        <f>G71/$E$71</f>
        <v>2.5157232704402517E-2</v>
      </c>
      <c r="H72" s="46">
        <f>H71/$E$71</f>
        <v>4.6121593291404611E-2</v>
      </c>
      <c r="I72" s="144">
        <f>I71/$E$71</f>
        <v>0</v>
      </c>
      <c r="J72" s="144"/>
      <c r="K72" s="46">
        <f>K71/$E$71</f>
        <v>4.6121593291404611E-2</v>
      </c>
      <c r="L72" s="46">
        <f>L71/$E$71</f>
        <v>4.8218029350104823E-2</v>
      </c>
      <c r="M72" s="46">
        <f>M71/$E$71</f>
        <v>0.51572327044025157</v>
      </c>
      <c r="N72" s="46">
        <f>N71/$E$71</f>
        <v>1.2578616352201259E-2</v>
      </c>
      <c r="O72" s="46">
        <f>O71/$E$71</f>
        <v>0.11530398322851153</v>
      </c>
      <c r="P72" s="2"/>
      <c r="Q72" s="2"/>
      <c r="R72" s="2"/>
      <c r="S72" s="2"/>
      <c r="T72" s="2"/>
      <c r="U72" s="2"/>
      <c r="V72" s="1"/>
      <c r="W72" s="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3:36" s="10" customFormat="1" ht="6" customHeight="1" x14ac:dyDescent="0.3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2"/>
      <c r="P73" s="2"/>
      <c r="Q73" s="2"/>
      <c r="R73" s="2"/>
      <c r="S73" s="2"/>
      <c r="T73" s="2"/>
      <c r="U73" s="2"/>
      <c r="V73" s="1"/>
      <c r="W73" s="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3:36" s="10" customFormat="1" ht="15.75" customHeight="1" x14ac:dyDescent="0.3">
      <c r="C74" s="73"/>
      <c r="D74" s="74"/>
      <c r="E74" s="74"/>
      <c r="F74" s="12"/>
      <c r="G74" s="12"/>
      <c r="H74" s="75"/>
      <c r="I74" s="76"/>
      <c r="J74" s="74"/>
      <c r="K74" s="74"/>
      <c r="L74" s="12"/>
      <c r="M74" s="12"/>
      <c r="N74" s="77"/>
      <c r="P74" s="2"/>
      <c r="Q74" s="175" t="s">
        <v>93</v>
      </c>
      <c r="R74" s="175"/>
      <c r="S74" s="176"/>
      <c r="T74" s="78" t="s">
        <v>18</v>
      </c>
      <c r="U74" s="62" t="s">
        <v>44</v>
      </c>
      <c r="V74" s="62" t="s">
        <v>42</v>
      </c>
      <c r="W74" s="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3:36" s="10" customFormat="1" ht="17.25" customHeight="1" thickBot="1" x14ac:dyDescent="0.35">
      <c r="C75" s="73"/>
      <c r="D75" s="74"/>
      <c r="E75" s="74"/>
      <c r="F75" s="12"/>
      <c r="G75" s="12"/>
      <c r="H75" s="75"/>
      <c r="I75" s="76"/>
      <c r="J75" s="74"/>
      <c r="K75" s="74"/>
      <c r="L75" s="12"/>
      <c r="M75" s="12"/>
      <c r="N75" s="77"/>
      <c r="Q75" s="175"/>
      <c r="R75" s="175"/>
      <c r="S75" s="176"/>
      <c r="T75" s="79">
        <f>SUM(U75:V75)</f>
        <v>497</v>
      </c>
      <c r="U75" s="80">
        <v>39</v>
      </c>
      <c r="V75" s="80">
        <v>458</v>
      </c>
      <c r="W75" s="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3:36" s="10" customFormat="1" ht="17.25" customHeight="1" thickBot="1" x14ac:dyDescent="0.35">
      <c r="C76" s="73"/>
      <c r="D76" s="74"/>
      <c r="E76" s="74"/>
      <c r="F76" s="12"/>
      <c r="G76" s="12"/>
      <c r="H76" s="75"/>
      <c r="I76" s="76"/>
      <c r="J76" s="74"/>
      <c r="K76" s="74"/>
      <c r="L76" s="12"/>
      <c r="M76" s="12"/>
      <c r="N76" s="77"/>
      <c r="Q76" s="177"/>
      <c r="R76" s="177"/>
      <c r="S76" s="178"/>
      <c r="T76" s="81">
        <f>SUM(U76,V76)</f>
        <v>1</v>
      </c>
      <c r="U76" s="81">
        <f>U75/$T$75</f>
        <v>7.847082494969819E-2</v>
      </c>
      <c r="V76" s="81">
        <f>V75/$T$75</f>
        <v>0.92152917505030185</v>
      </c>
      <c r="W76" s="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3:36" s="10" customFormat="1" ht="18" customHeight="1" x14ac:dyDescent="0.3">
      <c r="C77" s="73"/>
      <c r="D77" s="74"/>
      <c r="E77" s="74"/>
      <c r="F77" s="12"/>
      <c r="G77" s="12"/>
      <c r="H77" s="75"/>
      <c r="I77" s="76"/>
      <c r="J77" s="74"/>
      <c r="K77" s="74"/>
      <c r="L77" s="12"/>
      <c r="M77" s="12"/>
      <c r="N77" s="77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3:36" s="10" customFormat="1" ht="24" customHeight="1" x14ac:dyDescent="0.3">
      <c r="C78" s="73"/>
      <c r="D78" s="74"/>
      <c r="E78" s="74"/>
      <c r="F78" s="12"/>
      <c r="G78" s="12"/>
      <c r="H78" s="75"/>
      <c r="I78" s="76"/>
      <c r="J78" s="74"/>
      <c r="K78" s="74"/>
      <c r="L78" s="12"/>
      <c r="M78" s="12"/>
      <c r="N78" s="77"/>
      <c r="P78" s="74"/>
      <c r="Q78" s="74"/>
      <c r="R78" s="74"/>
      <c r="S78" s="74"/>
      <c r="T78" s="74"/>
      <c r="U78" s="74"/>
      <c r="V78" s="74"/>
      <c r="W78" s="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3:36" s="10" customFormat="1" ht="12" customHeight="1" x14ac:dyDescent="0.3">
      <c r="C79" s="73"/>
      <c r="D79" s="74"/>
      <c r="E79" s="74"/>
      <c r="F79" s="12"/>
      <c r="G79" s="12"/>
      <c r="H79" s="75"/>
      <c r="I79" s="76"/>
      <c r="J79" s="74"/>
      <c r="K79" s="74"/>
      <c r="L79" s="12"/>
      <c r="M79" s="12"/>
      <c r="N79" s="77"/>
      <c r="P79" s="74"/>
      <c r="Q79" s="74"/>
      <c r="R79" s="74"/>
      <c r="S79" s="74"/>
      <c r="T79" s="74"/>
      <c r="U79" s="74"/>
      <c r="V79" s="74"/>
      <c r="W79" s="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3:36" s="10" customFormat="1" ht="34.5" customHeight="1" x14ac:dyDescent="0.3">
      <c r="C80" s="136" t="s">
        <v>94</v>
      </c>
      <c r="D80" s="136"/>
      <c r="E80" s="159" t="s">
        <v>18</v>
      </c>
      <c r="F80" s="179" t="s">
        <v>81</v>
      </c>
      <c r="G80" s="179" t="s">
        <v>82</v>
      </c>
      <c r="H80" s="179" t="s">
        <v>95</v>
      </c>
      <c r="I80" s="179" t="s">
        <v>96</v>
      </c>
      <c r="J80" s="179" t="s">
        <v>97</v>
      </c>
      <c r="K80" s="181" t="s">
        <v>98</v>
      </c>
      <c r="L80" s="179" t="s">
        <v>99</v>
      </c>
      <c r="M80" s="179" t="s">
        <v>100</v>
      </c>
      <c r="N80" s="179" t="s">
        <v>101</v>
      </c>
      <c r="O80" s="179" t="s">
        <v>102</v>
      </c>
      <c r="P80" s="179" t="s">
        <v>103</v>
      </c>
      <c r="Q80" s="179" t="s">
        <v>104</v>
      </c>
      <c r="R80" s="179" t="s">
        <v>105</v>
      </c>
      <c r="S80" s="179" t="s">
        <v>106</v>
      </c>
      <c r="T80" s="179" t="s">
        <v>107</v>
      </c>
      <c r="AB80" s="11"/>
      <c r="AC80" s="11"/>
      <c r="AD80" s="11"/>
      <c r="AE80" s="11"/>
      <c r="AF80" s="11"/>
      <c r="AG80" s="11"/>
      <c r="AH80" s="11"/>
      <c r="AI80" s="11"/>
      <c r="AJ80" s="11"/>
    </row>
    <row r="81" spans="3:36" s="10" customFormat="1" ht="34.5" customHeight="1" x14ac:dyDescent="0.3">
      <c r="C81" s="136"/>
      <c r="D81" s="136"/>
      <c r="E81" s="160"/>
      <c r="F81" s="180"/>
      <c r="G81" s="180"/>
      <c r="H81" s="180"/>
      <c r="I81" s="180"/>
      <c r="J81" s="180"/>
      <c r="K81" s="182"/>
      <c r="L81" s="180"/>
      <c r="M81" s="180"/>
      <c r="N81" s="180"/>
      <c r="O81" s="180"/>
      <c r="P81" s="180"/>
      <c r="Q81" s="180"/>
      <c r="R81" s="180"/>
      <c r="S81" s="180"/>
      <c r="T81" s="180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3:36" s="10" customFormat="1" ht="17.25" customHeight="1" x14ac:dyDescent="0.3">
      <c r="C82" s="164" t="s">
        <v>92</v>
      </c>
      <c r="D82" s="164"/>
      <c r="E82" s="53">
        <f t="shared" ref="E82:E87" si="5">SUM(F82:T82)</f>
        <v>3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3</v>
      </c>
      <c r="P82" s="57">
        <v>0</v>
      </c>
      <c r="Q82" s="57">
        <v>0</v>
      </c>
      <c r="R82" s="57">
        <v>0</v>
      </c>
      <c r="S82" s="57">
        <v>0</v>
      </c>
      <c r="T82" s="57">
        <v>0</v>
      </c>
      <c r="AB82" s="11"/>
      <c r="AC82" s="11"/>
      <c r="AD82" s="11"/>
      <c r="AE82" s="11"/>
      <c r="AF82" s="11"/>
      <c r="AG82" s="11"/>
      <c r="AH82" s="11"/>
      <c r="AI82" s="11"/>
      <c r="AJ82" s="11"/>
    </row>
    <row r="83" spans="3:36" s="10" customFormat="1" ht="17.25" customHeight="1" x14ac:dyDescent="0.3">
      <c r="C83" s="156" t="s">
        <v>77</v>
      </c>
      <c r="D83" s="156"/>
      <c r="E83" s="53">
        <f t="shared" si="5"/>
        <v>109</v>
      </c>
      <c r="F83" s="57">
        <v>21</v>
      </c>
      <c r="G83" s="57">
        <v>5</v>
      </c>
      <c r="H83" s="57">
        <v>0</v>
      </c>
      <c r="I83" s="57">
        <v>1</v>
      </c>
      <c r="J83" s="57">
        <v>0</v>
      </c>
      <c r="K83" s="57">
        <v>0</v>
      </c>
      <c r="L83" s="57">
        <v>0</v>
      </c>
      <c r="M83" s="57">
        <v>0</v>
      </c>
      <c r="N83" s="57">
        <v>1</v>
      </c>
      <c r="O83" s="57">
        <v>80</v>
      </c>
      <c r="P83" s="57">
        <v>0</v>
      </c>
      <c r="Q83" s="57">
        <v>1</v>
      </c>
      <c r="R83" s="57">
        <v>0</v>
      </c>
      <c r="S83" s="57">
        <v>0</v>
      </c>
      <c r="T83" s="57">
        <v>0</v>
      </c>
      <c r="AB83" s="11"/>
      <c r="AC83" s="11"/>
      <c r="AD83" s="11"/>
      <c r="AE83" s="11"/>
      <c r="AF83" s="11"/>
      <c r="AG83" s="11"/>
      <c r="AH83" s="11"/>
      <c r="AI83" s="11"/>
      <c r="AJ83" s="11"/>
    </row>
    <row r="84" spans="3:36" s="10" customFormat="1" ht="17.25" customHeight="1" x14ac:dyDescent="0.3">
      <c r="C84" s="156" t="s">
        <v>78</v>
      </c>
      <c r="D84" s="156"/>
      <c r="E84" s="53">
        <f t="shared" si="5"/>
        <v>235</v>
      </c>
      <c r="F84" s="57">
        <v>56</v>
      </c>
      <c r="G84" s="57">
        <v>6</v>
      </c>
      <c r="H84" s="57">
        <v>0</v>
      </c>
      <c r="I84" s="57">
        <v>2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166</v>
      </c>
      <c r="P84" s="57">
        <v>0</v>
      </c>
      <c r="Q84" s="57">
        <v>0</v>
      </c>
      <c r="R84" s="57">
        <v>1</v>
      </c>
      <c r="S84" s="57">
        <v>3</v>
      </c>
      <c r="T84" s="57">
        <v>1</v>
      </c>
      <c r="AB84" s="11"/>
      <c r="AC84" s="11"/>
      <c r="AD84" s="11"/>
      <c r="AE84" s="11"/>
      <c r="AF84" s="11"/>
      <c r="AG84" s="11"/>
      <c r="AH84" s="11"/>
      <c r="AI84" s="11"/>
      <c r="AJ84" s="11"/>
    </row>
    <row r="85" spans="3:36" s="10" customFormat="1" ht="17.25" customHeight="1" thickBot="1" x14ac:dyDescent="0.35">
      <c r="C85" s="157" t="s">
        <v>79</v>
      </c>
      <c r="D85" s="157"/>
      <c r="E85" s="39">
        <f t="shared" si="5"/>
        <v>149</v>
      </c>
      <c r="F85" s="82">
        <v>11</v>
      </c>
      <c r="G85" s="82">
        <v>0</v>
      </c>
      <c r="H85" s="59">
        <v>0</v>
      </c>
      <c r="I85" s="59">
        <v>11</v>
      </c>
      <c r="J85" s="59">
        <v>1</v>
      </c>
      <c r="K85" s="59">
        <v>0</v>
      </c>
      <c r="L85" s="59">
        <v>0</v>
      </c>
      <c r="M85" s="59">
        <v>0</v>
      </c>
      <c r="N85" s="59">
        <v>1</v>
      </c>
      <c r="O85" s="59">
        <v>124</v>
      </c>
      <c r="P85" s="59">
        <v>0</v>
      </c>
      <c r="Q85" s="59">
        <v>1</v>
      </c>
      <c r="R85" s="59">
        <v>0</v>
      </c>
      <c r="S85" s="59">
        <v>0</v>
      </c>
      <c r="T85" s="59">
        <v>0</v>
      </c>
      <c r="AB85" s="11"/>
      <c r="AC85" s="11"/>
      <c r="AD85" s="11"/>
      <c r="AE85" s="11"/>
      <c r="AF85" s="11"/>
      <c r="AG85" s="11"/>
      <c r="AH85" s="11"/>
      <c r="AI85" s="11"/>
      <c r="AJ85" s="11"/>
    </row>
    <row r="86" spans="3:36" s="10" customFormat="1" ht="17.25" customHeight="1" x14ac:dyDescent="0.3">
      <c r="C86" s="152" t="s">
        <v>18</v>
      </c>
      <c r="D86" s="152"/>
      <c r="E86" s="66">
        <f t="shared" ref="E86:T86" si="6">SUM(E82:E85)</f>
        <v>496</v>
      </c>
      <c r="F86" s="44">
        <f t="shared" si="6"/>
        <v>88</v>
      </c>
      <c r="G86" s="44">
        <f t="shared" si="6"/>
        <v>11</v>
      </c>
      <c r="H86" s="44">
        <f t="shared" si="6"/>
        <v>0</v>
      </c>
      <c r="I86" s="44">
        <f t="shared" si="6"/>
        <v>14</v>
      </c>
      <c r="J86" s="44">
        <f t="shared" si="6"/>
        <v>1</v>
      </c>
      <c r="K86" s="44">
        <f t="shared" si="6"/>
        <v>0</v>
      </c>
      <c r="L86" s="44">
        <f t="shared" si="6"/>
        <v>0</v>
      </c>
      <c r="M86" s="44">
        <f t="shared" si="6"/>
        <v>0</v>
      </c>
      <c r="N86" s="44">
        <f t="shared" si="6"/>
        <v>2</v>
      </c>
      <c r="O86" s="44">
        <f t="shared" si="6"/>
        <v>373</v>
      </c>
      <c r="P86" s="44">
        <f t="shared" si="6"/>
        <v>0</v>
      </c>
      <c r="Q86" s="44">
        <f t="shared" si="6"/>
        <v>2</v>
      </c>
      <c r="R86" s="44">
        <f t="shared" si="6"/>
        <v>1</v>
      </c>
      <c r="S86" s="44">
        <f t="shared" si="6"/>
        <v>3</v>
      </c>
      <c r="T86" s="44">
        <f t="shared" si="6"/>
        <v>1</v>
      </c>
      <c r="AB86" s="11"/>
      <c r="AC86" s="11"/>
      <c r="AD86" s="11"/>
      <c r="AE86" s="11"/>
      <c r="AF86" s="11"/>
      <c r="AG86" s="11"/>
      <c r="AH86" s="11"/>
      <c r="AI86" s="11"/>
      <c r="AJ86" s="11"/>
    </row>
    <row r="87" spans="3:36" s="10" customFormat="1" ht="17.25" customHeight="1" thickBot="1" x14ac:dyDescent="0.35">
      <c r="C87" s="153" t="s">
        <v>19</v>
      </c>
      <c r="D87" s="153"/>
      <c r="E87" s="70">
        <f t="shared" si="5"/>
        <v>1.0000000000000002</v>
      </c>
      <c r="F87" s="46">
        <f t="shared" ref="F87:R87" si="7">F86/$E86</f>
        <v>0.17741935483870969</v>
      </c>
      <c r="G87" s="46">
        <f t="shared" si="7"/>
        <v>2.2177419354838711E-2</v>
      </c>
      <c r="H87" s="46">
        <f t="shared" si="7"/>
        <v>0</v>
      </c>
      <c r="I87" s="46">
        <f t="shared" si="7"/>
        <v>2.8225806451612902E-2</v>
      </c>
      <c r="J87" s="46">
        <f t="shared" si="7"/>
        <v>2.0161290322580645E-3</v>
      </c>
      <c r="K87" s="46">
        <f t="shared" si="7"/>
        <v>0</v>
      </c>
      <c r="L87" s="46">
        <f t="shared" si="7"/>
        <v>0</v>
      </c>
      <c r="M87" s="46">
        <f t="shared" si="7"/>
        <v>0</v>
      </c>
      <c r="N87" s="46">
        <f t="shared" si="7"/>
        <v>4.0322580645161289E-3</v>
      </c>
      <c r="O87" s="46">
        <f t="shared" si="7"/>
        <v>0.75201612903225812</v>
      </c>
      <c r="P87" s="46">
        <f t="shared" si="7"/>
        <v>0</v>
      </c>
      <c r="Q87" s="46">
        <f t="shared" si="7"/>
        <v>4.0322580645161289E-3</v>
      </c>
      <c r="R87" s="46">
        <f t="shared" si="7"/>
        <v>2.0161290322580645E-3</v>
      </c>
      <c r="S87" s="46">
        <f>S86/$E86</f>
        <v>6.0483870967741934E-3</v>
      </c>
      <c r="T87" s="46">
        <f>T86/$E86</f>
        <v>2.0161290322580645E-3</v>
      </c>
      <c r="AB87" s="11"/>
      <c r="AC87" s="11"/>
      <c r="AD87" s="11"/>
      <c r="AE87" s="11"/>
      <c r="AF87" s="11"/>
      <c r="AG87" s="11"/>
      <c r="AH87" s="11"/>
      <c r="AI87" s="11"/>
      <c r="AJ87" s="11"/>
    </row>
    <row r="88" spans="3:36" s="10" customFormat="1" ht="9.75" customHeight="1" x14ac:dyDescent="0.3">
      <c r="C88" s="26"/>
      <c r="D88" s="26"/>
      <c r="E88" s="26"/>
      <c r="F88" s="26"/>
      <c r="G88" s="26"/>
      <c r="H88" s="26"/>
      <c r="O88" s="2"/>
      <c r="P88" s="2"/>
      <c r="Q88" s="2"/>
      <c r="R88" s="2"/>
      <c r="S88" s="2"/>
      <c r="T88" s="2"/>
      <c r="U88" s="2"/>
      <c r="V88" s="1"/>
      <c r="AA88" s="11"/>
      <c r="AB88" s="11"/>
      <c r="AC88" s="11"/>
      <c r="AD88" s="11"/>
      <c r="AE88" s="11"/>
      <c r="AF88" s="11"/>
      <c r="AG88" s="11"/>
      <c r="AH88" s="11"/>
      <c r="AI88" s="11"/>
    </row>
    <row r="89" spans="3:36" s="10" customFormat="1" ht="9.75" customHeight="1" x14ac:dyDescent="0.3">
      <c r="C89" s="26"/>
      <c r="D89" s="26"/>
      <c r="E89" s="26"/>
      <c r="F89" s="26"/>
      <c r="G89" s="26"/>
      <c r="H89" s="26"/>
      <c r="O89" s="2"/>
      <c r="P89" s="2"/>
      <c r="Q89" s="2"/>
      <c r="R89" s="2"/>
      <c r="S89" s="2"/>
      <c r="T89" s="2"/>
      <c r="U89" s="2"/>
      <c r="V89" s="1"/>
      <c r="AA89" s="11"/>
      <c r="AB89" s="11"/>
      <c r="AC89" s="11"/>
      <c r="AD89" s="11"/>
      <c r="AE89" s="11"/>
      <c r="AF89" s="11"/>
      <c r="AG89" s="11"/>
      <c r="AH89" s="11"/>
      <c r="AI89" s="11"/>
    </row>
    <row r="90" spans="3:36" s="10" customFormat="1" ht="9" customHeight="1" x14ac:dyDescent="0.3">
      <c r="C90" s="26"/>
      <c r="D90" s="26"/>
      <c r="E90" s="26"/>
      <c r="F90" s="26"/>
      <c r="G90" s="26"/>
      <c r="H90" s="26"/>
      <c r="O90" s="2"/>
      <c r="P90" s="2"/>
      <c r="Q90" s="2"/>
      <c r="R90" s="2"/>
      <c r="S90" s="2"/>
      <c r="T90" s="2"/>
      <c r="U90" s="2"/>
      <c r="V90" s="1"/>
      <c r="AA90" s="11"/>
      <c r="AB90" s="11"/>
      <c r="AC90" s="11"/>
      <c r="AD90" s="11"/>
      <c r="AE90" s="11"/>
      <c r="AF90" s="11"/>
      <c r="AG90" s="11"/>
      <c r="AH90" s="11"/>
      <c r="AI90" s="11"/>
    </row>
    <row r="91" spans="3:36" s="10" customFormat="1" ht="9.75" customHeight="1" x14ac:dyDescent="0.3">
      <c r="C91" s="26"/>
      <c r="D91" s="26"/>
      <c r="E91" s="26"/>
      <c r="F91" s="26"/>
      <c r="G91" s="26"/>
      <c r="H91" s="26"/>
      <c r="O91" s="2"/>
      <c r="P91" s="2"/>
      <c r="Q91" s="2"/>
      <c r="R91" s="2"/>
      <c r="S91" s="2"/>
      <c r="T91" s="2"/>
      <c r="U91" s="2"/>
      <c r="V91" s="1"/>
      <c r="AA91" s="11"/>
      <c r="AB91" s="11"/>
      <c r="AC91" s="11"/>
      <c r="AD91" s="11"/>
      <c r="AE91" s="11"/>
      <c r="AF91" s="11"/>
      <c r="AG91" s="11"/>
      <c r="AH91" s="11"/>
      <c r="AI91" s="11"/>
    </row>
    <row r="92" spans="3:36" s="10" customFormat="1" ht="9.75" customHeight="1" x14ac:dyDescent="0.3">
      <c r="C92" s="26"/>
      <c r="D92" s="26"/>
      <c r="E92" s="26"/>
      <c r="F92" s="26"/>
      <c r="G92" s="26"/>
      <c r="H92" s="26"/>
      <c r="O92" s="2"/>
      <c r="P92" s="2"/>
      <c r="Q92" s="2"/>
      <c r="R92" s="2"/>
      <c r="S92" s="2"/>
      <c r="T92" s="2"/>
      <c r="U92" s="2"/>
      <c r="V92" s="1"/>
      <c r="AA92" s="11"/>
      <c r="AB92" s="11"/>
      <c r="AC92" s="11"/>
      <c r="AD92" s="11"/>
      <c r="AE92" s="11"/>
      <c r="AF92" s="11"/>
      <c r="AG92" s="11"/>
      <c r="AH92" s="11"/>
      <c r="AI92" s="11"/>
    </row>
    <row r="93" spans="3:36" s="10" customFormat="1" ht="16.5" customHeight="1" x14ac:dyDescent="0.3">
      <c r="C93" s="26"/>
      <c r="D93" s="26"/>
      <c r="E93" s="26"/>
      <c r="F93" s="26"/>
      <c r="G93" s="26"/>
      <c r="H93" s="26"/>
      <c r="O93" s="2"/>
      <c r="P93" s="2"/>
      <c r="Q93" s="2"/>
      <c r="R93" s="2"/>
      <c r="S93" s="2"/>
      <c r="T93" s="2"/>
      <c r="U93" s="2"/>
      <c r="V93" s="1"/>
      <c r="AA93" s="11"/>
      <c r="AB93" s="11"/>
      <c r="AC93" s="11"/>
      <c r="AD93" s="11"/>
      <c r="AE93" s="11"/>
      <c r="AF93" s="11"/>
      <c r="AG93" s="11"/>
      <c r="AH93" s="11"/>
      <c r="AI93" s="11"/>
    </row>
    <row r="94" spans="3:36" s="10" customFormat="1" ht="16.5" customHeight="1" x14ac:dyDescent="0.3">
      <c r="C94" s="26"/>
      <c r="D94" s="26"/>
      <c r="E94" s="26"/>
      <c r="F94" s="26"/>
      <c r="G94" s="26"/>
      <c r="H94" s="26"/>
      <c r="O94" s="2"/>
      <c r="P94" s="2"/>
      <c r="Q94" s="2"/>
      <c r="R94" s="2"/>
      <c r="S94" s="2"/>
      <c r="T94" s="2"/>
      <c r="U94" s="2"/>
      <c r="V94" s="1"/>
      <c r="AA94" s="11"/>
      <c r="AB94" s="11"/>
      <c r="AC94" s="11"/>
      <c r="AD94" s="11"/>
      <c r="AE94" s="11"/>
      <c r="AF94" s="11"/>
      <c r="AG94" s="11"/>
      <c r="AH94" s="11"/>
      <c r="AI94" s="11"/>
    </row>
    <row r="95" spans="3:36" s="10" customFormat="1" ht="19.5" customHeight="1" x14ac:dyDescent="0.3">
      <c r="C95" s="3"/>
      <c r="D95" s="3"/>
      <c r="E95" s="3"/>
      <c r="F95" s="3"/>
      <c r="G95" s="3"/>
      <c r="H95" s="3"/>
      <c r="I95" s="3"/>
      <c r="J95" s="3"/>
      <c r="K95" s="3"/>
      <c r="L95" s="3"/>
      <c r="O95" s="2"/>
      <c r="P95" s="2"/>
      <c r="Q95" s="2"/>
      <c r="R95" s="2"/>
      <c r="S95" s="2"/>
      <c r="T95" s="2"/>
      <c r="U95" s="2"/>
      <c r="V95" s="1"/>
      <c r="AA95" s="11"/>
      <c r="AB95" s="11"/>
      <c r="AC95" s="11"/>
      <c r="AD95" s="11"/>
      <c r="AE95" s="11"/>
      <c r="AF95" s="11"/>
      <c r="AG95" s="11"/>
      <c r="AH95" s="11"/>
      <c r="AI95" s="11"/>
    </row>
    <row r="96" spans="3:36" s="10" customFormat="1" ht="28.5" customHeight="1" x14ac:dyDescent="0.3">
      <c r="C96" s="136" t="s">
        <v>94</v>
      </c>
      <c r="D96" s="136"/>
      <c r="E96" s="159" t="s">
        <v>18</v>
      </c>
      <c r="F96" s="179" t="s">
        <v>108</v>
      </c>
      <c r="G96" s="179" t="s">
        <v>47</v>
      </c>
      <c r="H96" s="179" t="s">
        <v>109</v>
      </c>
      <c r="I96" s="179" t="s">
        <v>110</v>
      </c>
      <c r="J96" s="179" t="s">
        <v>111</v>
      </c>
      <c r="K96" s="181" t="s">
        <v>46</v>
      </c>
      <c r="L96" s="179" t="s">
        <v>112</v>
      </c>
      <c r="M96" s="179" t="s">
        <v>113</v>
      </c>
      <c r="N96" s="179" t="s">
        <v>114</v>
      </c>
      <c r="O96" s="179" t="s">
        <v>115</v>
      </c>
      <c r="P96" s="179" t="s">
        <v>116</v>
      </c>
      <c r="Q96" s="179" t="s">
        <v>117</v>
      </c>
      <c r="R96" s="179" t="s">
        <v>118</v>
      </c>
      <c r="S96" s="179" t="s">
        <v>48</v>
      </c>
      <c r="T96" s="179" t="s">
        <v>119</v>
      </c>
      <c r="U96" s="179" t="s">
        <v>120</v>
      </c>
      <c r="V96" s="179" t="s">
        <v>39</v>
      </c>
      <c r="AA96" s="11"/>
      <c r="AB96" s="11"/>
      <c r="AC96" s="11"/>
      <c r="AD96" s="11"/>
      <c r="AE96" s="11"/>
      <c r="AF96" s="11"/>
      <c r="AG96" s="11"/>
      <c r="AH96" s="11"/>
      <c r="AI96" s="11"/>
    </row>
    <row r="97" spans="2:35" s="10" customFormat="1" ht="28.5" customHeight="1" x14ac:dyDescent="0.3">
      <c r="C97" s="136"/>
      <c r="D97" s="136"/>
      <c r="E97" s="160"/>
      <c r="F97" s="180"/>
      <c r="G97" s="180"/>
      <c r="H97" s="180"/>
      <c r="I97" s="180"/>
      <c r="J97" s="180"/>
      <c r="K97" s="182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AA97" s="11"/>
      <c r="AB97" s="11"/>
      <c r="AC97" s="11"/>
      <c r="AD97" s="11"/>
      <c r="AE97" s="11"/>
      <c r="AF97" s="11"/>
      <c r="AG97" s="11"/>
      <c r="AH97" s="11"/>
      <c r="AI97" s="11"/>
    </row>
    <row r="98" spans="2:35" s="10" customFormat="1" ht="17.25" customHeight="1" x14ac:dyDescent="0.3">
      <c r="C98" s="164" t="s">
        <v>41</v>
      </c>
      <c r="D98" s="164"/>
      <c r="E98" s="53">
        <f t="shared" ref="E98:E104" si="8">SUM(F98:V98)</f>
        <v>284</v>
      </c>
      <c r="F98" s="54">
        <v>143</v>
      </c>
      <c r="G98" s="54">
        <v>131</v>
      </c>
      <c r="H98" s="54">
        <v>0</v>
      </c>
      <c r="I98" s="54">
        <v>0</v>
      </c>
      <c r="J98" s="54">
        <v>3</v>
      </c>
      <c r="K98" s="54">
        <v>7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AA98" s="11"/>
      <c r="AB98" s="11"/>
      <c r="AC98" s="11"/>
      <c r="AD98" s="11"/>
      <c r="AE98" s="11"/>
      <c r="AF98" s="11"/>
      <c r="AG98" s="11"/>
      <c r="AH98" s="11"/>
      <c r="AI98" s="11"/>
    </row>
    <row r="99" spans="2:35" s="10" customFormat="1" ht="17.25" customHeight="1" x14ac:dyDescent="0.3">
      <c r="C99" s="156" t="s">
        <v>43</v>
      </c>
      <c r="D99" s="156"/>
      <c r="E99" s="53">
        <f t="shared" si="8"/>
        <v>154</v>
      </c>
      <c r="F99" s="57">
        <v>69</v>
      </c>
      <c r="G99" s="57">
        <v>75</v>
      </c>
      <c r="H99" s="57">
        <v>0</v>
      </c>
      <c r="I99" s="57">
        <v>0</v>
      </c>
      <c r="J99" s="57">
        <v>3</v>
      </c>
      <c r="K99" s="57">
        <v>6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  <c r="S99" s="57">
        <v>1</v>
      </c>
      <c r="T99" s="57">
        <v>0</v>
      </c>
      <c r="U99" s="57">
        <v>0</v>
      </c>
      <c r="V99" s="57">
        <v>0</v>
      </c>
      <c r="AA99" s="11"/>
      <c r="AB99" s="11"/>
      <c r="AC99" s="11"/>
      <c r="AD99" s="11"/>
      <c r="AE99" s="11"/>
      <c r="AF99" s="11"/>
      <c r="AG99" s="11"/>
      <c r="AH99" s="11"/>
      <c r="AI99" s="11"/>
    </row>
    <row r="100" spans="2:35" s="10" customFormat="1" ht="17.25" customHeight="1" x14ac:dyDescent="0.3">
      <c r="C100" s="55" t="s">
        <v>121</v>
      </c>
      <c r="D100" s="55"/>
      <c r="E100" s="53">
        <f t="shared" si="8"/>
        <v>47</v>
      </c>
      <c r="F100" s="57">
        <v>28</v>
      </c>
      <c r="G100" s="57">
        <v>16</v>
      </c>
      <c r="H100" s="57">
        <v>0</v>
      </c>
      <c r="I100" s="57">
        <v>0</v>
      </c>
      <c r="J100" s="57">
        <v>1</v>
      </c>
      <c r="K100" s="57">
        <v>1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1</v>
      </c>
      <c r="S100" s="57">
        <v>0</v>
      </c>
      <c r="T100" s="57">
        <v>0</v>
      </c>
      <c r="U100" s="57">
        <v>0</v>
      </c>
      <c r="V100" s="57">
        <v>0</v>
      </c>
      <c r="AA100" s="11"/>
      <c r="AB100" s="11"/>
      <c r="AC100" s="11"/>
      <c r="AD100" s="11"/>
      <c r="AE100" s="11"/>
      <c r="AF100" s="11"/>
      <c r="AG100" s="11"/>
      <c r="AH100" s="11"/>
      <c r="AI100" s="11"/>
    </row>
    <row r="101" spans="2:35" s="10" customFormat="1" ht="17.25" customHeight="1" x14ac:dyDescent="0.3">
      <c r="C101" s="156" t="s">
        <v>91</v>
      </c>
      <c r="D101" s="156"/>
      <c r="E101" s="53">
        <f t="shared" si="8"/>
        <v>44</v>
      </c>
      <c r="F101" s="57">
        <v>2</v>
      </c>
      <c r="G101" s="57">
        <v>1</v>
      </c>
      <c r="H101" s="57">
        <v>35</v>
      </c>
      <c r="I101" s="57">
        <v>1</v>
      </c>
      <c r="J101" s="57">
        <v>4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1</v>
      </c>
      <c r="S101" s="57">
        <v>0</v>
      </c>
      <c r="T101" s="57">
        <v>0</v>
      </c>
      <c r="U101" s="57">
        <v>0</v>
      </c>
      <c r="V101" s="57">
        <v>0</v>
      </c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2:35" s="10" customFormat="1" ht="17.25" customHeight="1" thickBot="1" x14ac:dyDescent="0.25">
      <c r="C102" s="183" t="s">
        <v>45</v>
      </c>
      <c r="D102" s="183"/>
      <c r="E102" s="39">
        <f t="shared" si="8"/>
        <v>1</v>
      </c>
      <c r="F102" s="82">
        <v>0</v>
      </c>
      <c r="G102" s="82">
        <v>0</v>
      </c>
      <c r="H102" s="59">
        <v>1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</row>
    <row r="103" spans="2:35" s="83" customFormat="1" ht="17.25" customHeight="1" x14ac:dyDescent="0.2">
      <c r="B103" s="10"/>
      <c r="C103" s="152" t="s">
        <v>18</v>
      </c>
      <c r="D103" s="152"/>
      <c r="E103" s="66">
        <f>SUM(E98:E102)</f>
        <v>530</v>
      </c>
      <c r="F103" s="44">
        <f>SUM(F98:F102)</f>
        <v>242</v>
      </c>
      <c r="G103" s="44">
        <f t="shared" ref="G103:V103" si="9">SUM(G98:G102)</f>
        <v>223</v>
      </c>
      <c r="H103" s="44">
        <f t="shared" si="9"/>
        <v>36</v>
      </c>
      <c r="I103" s="44">
        <f t="shared" si="9"/>
        <v>1</v>
      </c>
      <c r="J103" s="44">
        <f t="shared" si="9"/>
        <v>11</v>
      </c>
      <c r="K103" s="44">
        <f t="shared" si="9"/>
        <v>14</v>
      </c>
      <c r="L103" s="44">
        <f t="shared" si="9"/>
        <v>0</v>
      </c>
      <c r="M103" s="44">
        <f t="shared" si="9"/>
        <v>0</v>
      </c>
      <c r="N103" s="44">
        <f t="shared" si="9"/>
        <v>0</v>
      </c>
      <c r="O103" s="44">
        <f t="shared" si="9"/>
        <v>0</v>
      </c>
      <c r="P103" s="44">
        <f t="shared" si="9"/>
        <v>0</v>
      </c>
      <c r="Q103" s="44">
        <f t="shared" si="9"/>
        <v>0</v>
      </c>
      <c r="R103" s="44">
        <f t="shared" si="9"/>
        <v>2</v>
      </c>
      <c r="S103" s="44">
        <f t="shared" si="9"/>
        <v>1</v>
      </c>
      <c r="T103" s="44">
        <f t="shared" si="9"/>
        <v>0</v>
      </c>
      <c r="U103" s="44">
        <f t="shared" si="9"/>
        <v>0</v>
      </c>
      <c r="V103" s="44">
        <f t="shared" si="9"/>
        <v>0</v>
      </c>
      <c r="W103" s="10"/>
    </row>
    <row r="104" spans="2:35" s="83" customFormat="1" ht="17.25" customHeight="1" thickBot="1" x14ac:dyDescent="0.25">
      <c r="B104" s="10"/>
      <c r="C104" s="153" t="s">
        <v>19</v>
      </c>
      <c r="D104" s="153"/>
      <c r="E104" s="70">
        <f t="shared" si="8"/>
        <v>1</v>
      </c>
      <c r="F104" s="46">
        <f t="shared" ref="F104:V104" si="10">F103/$E103</f>
        <v>0.45660377358490567</v>
      </c>
      <c r="G104" s="46">
        <f t="shared" si="10"/>
        <v>0.42075471698113209</v>
      </c>
      <c r="H104" s="46">
        <f t="shared" si="10"/>
        <v>6.7924528301886791E-2</v>
      </c>
      <c r="I104" s="46">
        <f t="shared" si="10"/>
        <v>1.8867924528301887E-3</v>
      </c>
      <c r="J104" s="46">
        <f t="shared" si="10"/>
        <v>2.0754716981132074E-2</v>
      </c>
      <c r="K104" s="46">
        <f t="shared" si="10"/>
        <v>2.6415094339622643E-2</v>
      </c>
      <c r="L104" s="46">
        <f t="shared" si="10"/>
        <v>0</v>
      </c>
      <c r="M104" s="46">
        <f t="shared" si="10"/>
        <v>0</v>
      </c>
      <c r="N104" s="46">
        <f t="shared" si="10"/>
        <v>0</v>
      </c>
      <c r="O104" s="46">
        <f t="shared" si="10"/>
        <v>0</v>
      </c>
      <c r="P104" s="46">
        <f t="shared" si="10"/>
        <v>0</v>
      </c>
      <c r="Q104" s="46">
        <f t="shared" si="10"/>
        <v>0</v>
      </c>
      <c r="R104" s="46">
        <f t="shared" si="10"/>
        <v>3.7735849056603774E-3</v>
      </c>
      <c r="S104" s="46">
        <f t="shared" si="10"/>
        <v>1.8867924528301887E-3</v>
      </c>
      <c r="T104" s="46">
        <f t="shared" si="10"/>
        <v>0</v>
      </c>
      <c r="U104" s="46">
        <f t="shared" si="10"/>
        <v>0</v>
      </c>
      <c r="V104" s="46">
        <f t="shared" si="10"/>
        <v>0</v>
      </c>
      <c r="W104" s="10"/>
    </row>
    <row r="105" spans="2:35" s="83" customFormat="1" ht="9" customHeight="1" x14ac:dyDescent="0.2">
      <c r="C105" s="84"/>
      <c r="D105" s="84"/>
      <c r="E105" s="85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</row>
    <row r="106" spans="2:35" s="83" customFormat="1" ht="9" customHeight="1" x14ac:dyDescent="0.2"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</row>
    <row r="107" spans="2:35" s="83" customFormat="1" ht="15.9" customHeight="1" x14ac:dyDescent="0.2">
      <c r="B107" s="2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2"/>
      <c r="U107" s="2"/>
      <c r="V107" s="2"/>
      <c r="W107" s="2"/>
    </row>
    <row r="108" spans="2:35" s="83" customFormat="1" ht="12.75" customHeight="1" x14ac:dyDescent="0.2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2"/>
      <c r="U108" s="2"/>
      <c r="V108" s="2"/>
      <c r="W108" s="2"/>
    </row>
    <row r="109" spans="2:35" s="83" customFormat="1" ht="15.9" customHeight="1" x14ac:dyDescent="0.2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2"/>
      <c r="U109" s="2"/>
      <c r="V109" s="2"/>
      <c r="W109" s="2"/>
    </row>
    <row r="110" spans="2:35" s="83" customFormat="1" ht="15.9" customHeight="1" x14ac:dyDescent="0.2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2"/>
      <c r="U110" s="2"/>
      <c r="V110" s="2"/>
      <c r="W110" s="2"/>
    </row>
    <row r="111" spans="2:35" s="83" customFormat="1" ht="7.5" customHeight="1" x14ac:dyDescent="0.2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2"/>
      <c r="W111" s="2"/>
      <c r="X111" s="2"/>
      <c r="Y111" s="2"/>
    </row>
    <row r="112" spans="2:35" s="83" customFormat="1" ht="15.9" customHeight="1" x14ac:dyDescent="0.2">
      <c r="B112" s="2"/>
      <c r="C112" s="187" t="s">
        <v>35</v>
      </c>
      <c r="D112" s="188"/>
      <c r="E112" s="187" t="s">
        <v>62</v>
      </c>
      <c r="F112" s="188"/>
      <c r="G112" s="191" t="s">
        <v>18</v>
      </c>
      <c r="H112" s="130" t="s">
        <v>122</v>
      </c>
      <c r="I112" s="130"/>
      <c r="J112" s="130"/>
      <c r="K112" s="193" t="s">
        <v>51</v>
      </c>
      <c r="L112" s="194"/>
      <c r="M112" s="194"/>
      <c r="N112" s="194"/>
      <c r="O112" s="2"/>
      <c r="X112" s="2"/>
      <c r="Y112" s="2"/>
    </row>
    <row r="113" spans="2:25" s="83" customFormat="1" ht="23.25" customHeight="1" x14ac:dyDescent="0.2">
      <c r="B113" s="2"/>
      <c r="C113" s="189"/>
      <c r="D113" s="190"/>
      <c r="E113" s="189"/>
      <c r="F113" s="190"/>
      <c r="G113" s="192"/>
      <c r="H113" s="88" t="s">
        <v>52</v>
      </c>
      <c r="I113" s="195" t="s">
        <v>53</v>
      </c>
      <c r="J113" s="195"/>
      <c r="K113" s="195" t="s">
        <v>123</v>
      </c>
      <c r="L113" s="195"/>
      <c r="M113" s="195" t="s">
        <v>55</v>
      </c>
      <c r="N113" s="195"/>
      <c r="X113" s="2"/>
      <c r="Y113" s="10"/>
    </row>
    <row r="114" spans="2:25" s="83" customFormat="1" ht="17.25" customHeight="1" x14ac:dyDescent="0.2">
      <c r="B114" s="2"/>
      <c r="C114" s="89" t="s">
        <v>0</v>
      </c>
      <c r="D114" s="89"/>
      <c r="E114" s="89" t="s">
        <v>124</v>
      </c>
      <c r="F114" s="89"/>
      <c r="G114" s="90">
        <f>SUM(H114:N114)</f>
        <v>57</v>
      </c>
      <c r="H114" s="80">
        <v>18</v>
      </c>
      <c r="I114" s="91">
        <v>29</v>
      </c>
      <c r="J114" s="92"/>
      <c r="K114" s="92">
        <v>7</v>
      </c>
      <c r="L114" s="92"/>
      <c r="M114" s="91">
        <v>3</v>
      </c>
      <c r="N114" s="92"/>
      <c r="X114" s="2"/>
      <c r="Y114" s="10"/>
    </row>
    <row r="115" spans="2:25" s="83" customFormat="1" ht="17.25" customHeight="1" x14ac:dyDescent="0.2">
      <c r="B115" s="2"/>
      <c r="C115" s="89" t="s">
        <v>0</v>
      </c>
      <c r="D115" s="89"/>
      <c r="E115" s="89" t="s">
        <v>125</v>
      </c>
      <c r="F115" s="89"/>
      <c r="G115" s="90">
        <f t="shared" ref="G115:G141" si="11">SUM(H115:N115)</f>
        <v>68</v>
      </c>
      <c r="H115" s="80">
        <v>15</v>
      </c>
      <c r="I115" s="91">
        <v>21</v>
      </c>
      <c r="J115" s="93"/>
      <c r="K115" s="93">
        <v>9</v>
      </c>
      <c r="L115" s="93"/>
      <c r="M115" s="91">
        <v>23</v>
      </c>
      <c r="N115" s="93"/>
      <c r="X115" s="2"/>
      <c r="Y115" s="10"/>
    </row>
    <row r="116" spans="2:25" s="83" customFormat="1" ht="17.25" customHeight="1" x14ac:dyDescent="0.2">
      <c r="B116" s="2"/>
      <c r="C116" s="89" t="s">
        <v>1</v>
      </c>
      <c r="D116" s="89"/>
      <c r="E116" s="89" t="s">
        <v>126</v>
      </c>
      <c r="F116" s="89"/>
      <c r="G116" s="90">
        <f t="shared" si="11"/>
        <v>0</v>
      </c>
      <c r="H116" s="80">
        <v>0</v>
      </c>
      <c r="I116" s="91">
        <v>0</v>
      </c>
      <c r="J116" s="93"/>
      <c r="K116" s="93">
        <v>0</v>
      </c>
      <c r="L116" s="93"/>
      <c r="M116" s="91">
        <v>0</v>
      </c>
      <c r="N116" s="93"/>
      <c r="X116" s="2"/>
      <c r="Y116" s="10"/>
    </row>
    <row r="117" spans="2:25" s="83" customFormat="1" ht="17.25" customHeight="1" x14ac:dyDescent="0.2">
      <c r="B117" s="2"/>
      <c r="C117" s="89" t="s">
        <v>127</v>
      </c>
      <c r="D117" s="89"/>
      <c r="E117" s="89" t="s">
        <v>128</v>
      </c>
      <c r="F117" s="89"/>
      <c r="G117" s="90">
        <f t="shared" si="11"/>
        <v>96</v>
      </c>
      <c r="H117" s="80">
        <v>18</v>
      </c>
      <c r="I117" s="91">
        <v>32</v>
      </c>
      <c r="J117" s="93"/>
      <c r="K117" s="93">
        <v>18</v>
      </c>
      <c r="L117" s="93"/>
      <c r="M117" s="91">
        <v>28</v>
      </c>
      <c r="N117" s="93"/>
      <c r="X117" s="2"/>
      <c r="Y117" s="10"/>
    </row>
    <row r="118" spans="2:25" s="83" customFormat="1" ht="17.25" customHeight="1" x14ac:dyDescent="0.2">
      <c r="B118" s="2"/>
      <c r="C118" s="89" t="s">
        <v>2</v>
      </c>
      <c r="D118" s="89"/>
      <c r="E118" s="89" t="s">
        <v>129</v>
      </c>
      <c r="F118" s="89"/>
      <c r="G118" s="90">
        <f t="shared" si="11"/>
        <v>40</v>
      </c>
      <c r="H118" s="80">
        <v>12</v>
      </c>
      <c r="I118" s="91">
        <v>7</v>
      </c>
      <c r="J118" s="93"/>
      <c r="K118" s="93">
        <v>11</v>
      </c>
      <c r="L118" s="93"/>
      <c r="M118" s="91">
        <v>10</v>
      </c>
      <c r="N118" s="93"/>
      <c r="X118" s="2"/>
      <c r="Y118" s="10"/>
    </row>
    <row r="119" spans="2:25" s="83" customFormat="1" ht="17.25" customHeight="1" x14ac:dyDescent="0.2">
      <c r="B119" s="2"/>
      <c r="C119" s="89" t="s">
        <v>2</v>
      </c>
      <c r="D119" s="89"/>
      <c r="E119" s="89" t="s">
        <v>130</v>
      </c>
      <c r="F119" s="89"/>
      <c r="G119" s="90">
        <f t="shared" si="11"/>
        <v>63</v>
      </c>
      <c r="H119" s="80">
        <v>19</v>
      </c>
      <c r="I119" s="91">
        <v>12</v>
      </c>
      <c r="J119" s="93"/>
      <c r="K119" s="93">
        <v>21</v>
      </c>
      <c r="L119" s="93"/>
      <c r="M119" s="91">
        <v>11</v>
      </c>
      <c r="N119" s="93"/>
      <c r="X119" s="2"/>
      <c r="Y119" s="10"/>
    </row>
    <row r="120" spans="2:25" s="83" customFormat="1" ht="17.25" customHeight="1" x14ac:dyDescent="0.2">
      <c r="B120" s="2"/>
      <c r="C120" s="89" t="s">
        <v>2</v>
      </c>
      <c r="D120" s="89"/>
      <c r="E120" s="89" t="s">
        <v>131</v>
      </c>
      <c r="F120" s="89"/>
      <c r="G120" s="90">
        <f t="shared" si="11"/>
        <v>73</v>
      </c>
      <c r="H120" s="80">
        <v>20</v>
      </c>
      <c r="I120" s="91">
        <v>20</v>
      </c>
      <c r="J120" s="93"/>
      <c r="K120" s="93">
        <v>20</v>
      </c>
      <c r="L120" s="93"/>
      <c r="M120" s="91">
        <v>13</v>
      </c>
      <c r="N120" s="93"/>
      <c r="X120" s="2"/>
      <c r="Y120" s="10"/>
    </row>
    <row r="121" spans="2:25" s="83" customFormat="1" ht="17.25" customHeight="1" x14ac:dyDescent="0.2">
      <c r="B121" s="2"/>
      <c r="C121" s="89" t="s">
        <v>3</v>
      </c>
      <c r="D121" s="89"/>
      <c r="E121" s="89" t="s">
        <v>3</v>
      </c>
      <c r="F121" s="89"/>
      <c r="G121" s="90">
        <f t="shared" si="11"/>
        <v>1</v>
      </c>
      <c r="H121" s="80">
        <v>1</v>
      </c>
      <c r="I121" s="91">
        <v>0</v>
      </c>
      <c r="J121" s="93"/>
      <c r="K121" s="93">
        <v>0</v>
      </c>
      <c r="L121" s="93"/>
      <c r="M121" s="91">
        <v>0</v>
      </c>
      <c r="N121" s="93"/>
      <c r="X121" s="2"/>
      <c r="Y121" s="10"/>
    </row>
    <row r="122" spans="2:25" s="83" customFormat="1" ht="17.25" customHeight="1" x14ac:dyDescent="0.2">
      <c r="B122" s="2"/>
      <c r="C122" s="89" t="s">
        <v>4</v>
      </c>
      <c r="D122" s="89"/>
      <c r="E122" s="89" t="s">
        <v>4</v>
      </c>
      <c r="F122" s="89"/>
      <c r="G122" s="90">
        <f t="shared" si="11"/>
        <v>123</v>
      </c>
      <c r="H122" s="80">
        <v>27</v>
      </c>
      <c r="I122" s="91">
        <v>36</v>
      </c>
      <c r="J122" s="93"/>
      <c r="K122" s="93">
        <v>27</v>
      </c>
      <c r="L122" s="93"/>
      <c r="M122" s="91">
        <v>33</v>
      </c>
      <c r="N122" s="93"/>
      <c r="X122" s="2"/>
      <c r="Y122" s="10"/>
    </row>
    <row r="123" spans="2:25" s="83" customFormat="1" ht="17.25" customHeight="1" x14ac:dyDescent="0.2">
      <c r="B123" s="2"/>
      <c r="C123" s="89" t="s">
        <v>6</v>
      </c>
      <c r="D123" s="89"/>
      <c r="E123" s="89" t="s">
        <v>6</v>
      </c>
      <c r="F123" s="89"/>
      <c r="G123" s="90">
        <f t="shared" si="11"/>
        <v>33</v>
      </c>
      <c r="H123" s="80">
        <v>8</v>
      </c>
      <c r="I123" s="91">
        <v>6</v>
      </c>
      <c r="J123" s="93"/>
      <c r="K123" s="93">
        <v>11</v>
      </c>
      <c r="L123" s="93"/>
      <c r="M123" s="91">
        <v>8</v>
      </c>
      <c r="N123" s="93"/>
      <c r="X123" s="2"/>
      <c r="Y123" s="10"/>
    </row>
    <row r="124" spans="2:25" s="83" customFormat="1" ht="17.25" customHeight="1" x14ac:dyDescent="0.2">
      <c r="B124" s="2"/>
      <c r="C124" s="89" t="s">
        <v>6</v>
      </c>
      <c r="D124" s="89"/>
      <c r="E124" s="89" t="s">
        <v>132</v>
      </c>
      <c r="F124" s="89"/>
      <c r="G124" s="90">
        <f t="shared" si="11"/>
        <v>166</v>
      </c>
      <c r="H124" s="80">
        <v>21</v>
      </c>
      <c r="I124" s="91">
        <v>40</v>
      </c>
      <c r="J124" s="93"/>
      <c r="K124" s="93">
        <v>34</v>
      </c>
      <c r="L124" s="93"/>
      <c r="M124" s="91">
        <v>71</v>
      </c>
      <c r="N124" s="93"/>
      <c r="X124" s="2"/>
      <c r="Y124" s="10"/>
    </row>
    <row r="125" spans="2:25" s="83" customFormat="1" ht="17.25" customHeight="1" x14ac:dyDescent="0.2">
      <c r="B125" s="2"/>
      <c r="C125" s="89" t="s">
        <v>7</v>
      </c>
      <c r="D125" s="89"/>
      <c r="E125" s="89" t="s">
        <v>7</v>
      </c>
      <c r="F125" s="89"/>
      <c r="G125" s="90">
        <f t="shared" si="11"/>
        <v>127</v>
      </c>
      <c r="H125" s="80">
        <v>39</v>
      </c>
      <c r="I125" s="91">
        <v>17</v>
      </c>
      <c r="J125" s="93"/>
      <c r="K125" s="93">
        <v>48</v>
      </c>
      <c r="L125" s="93"/>
      <c r="M125" s="91">
        <v>23</v>
      </c>
      <c r="N125" s="93"/>
      <c r="X125" s="2"/>
      <c r="Y125" s="10"/>
    </row>
    <row r="126" spans="2:25" s="83" customFormat="1" ht="17.25" customHeight="1" x14ac:dyDescent="0.2">
      <c r="B126" s="2"/>
      <c r="C126" s="89" t="s">
        <v>5</v>
      </c>
      <c r="D126" s="89"/>
      <c r="E126" s="89" t="s">
        <v>5</v>
      </c>
      <c r="F126" s="89"/>
      <c r="G126" s="90">
        <f t="shared" si="11"/>
        <v>104</v>
      </c>
      <c r="H126" s="80">
        <v>18</v>
      </c>
      <c r="I126" s="91">
        <v>19</v>
      </c>
      <c r="J126" s="93"/>
      <c r="K126" s="93">
        <v>31</v>
      </c>
      <c r="L126" s="93"/>
      <c r="M126" s="91">
        <v>36</v>
      </c>
      <c r="N126" s="93"/>
      <c r="X126" s="2"/>
      <c r="Y126" s="10"/>
    </row>
    <row r="127" spans="2:25" s="83" customFormat="1" ht="17.25" customHeight="1" x14ac:dyDescent="0.2">
      <c r="B127" s="2"/>
      <c r="C127" s="103" t="s">
        <v>150</v>
      </c>
      <c r="D127" s="89"/>
      <c r="E127" s="89" t="s">
        <v>151</v>
      </c>
      <c r="F127" s="89"/>
      <c r="G127" s="90">
        <f t="shared" si="11"/>
        <v>0</v>
      </c>
      <c r="H127" s="80">
        <v>0</v>
      </c>
      <c r="I127" s="91">
        <v>0</v>
      </c>
      <c r="J127" s="93"/>
      <c r="K127" s="93">
        <v>0</v>
      </c>
      <c r="L127" s="93"/>
      <c r="M127" s="91">
        <v>0</v>
      </c>
      <c r="N127" s="93"/>
      <c r="X127" s="2"/>
      <c r="Y127" s="10"/>
    </row>
    <row r="128" spans="2:25" s="83" customFormat="1" ht="17.25" customHeight="1" x14ac:dyDescent="0.2">
      <c r="B128" s="2"/>
      <c r="C128" s="89" t="s">
        <v>8</v>
      </c>
      <c r="D128" s="89"/>
      <c r="E128" s="89" t="s">
        <v>133</v>
      </c>
      <c r="F128" s="89"/>
      <c r="G128" s="90">
        <f t="shared" si="11"/>
        <v>37</v>
      </c>
      <c r="H128" s="80">
        <v>6</v>
      </c>
      <c r="I128" s="91">
        <v>8</v>
      </c>
      <c r="J128" s="93"/>
      <c r="K128" s="93">
        <v>9</v>
      </c>
      <c r="L128" s="93"/>
      <c r="M128" s="91">
        <v>14</v>
      </c>
      <c r="N128" s="93"/>
      <c r="X128" s="2"/>
      <c r="Y128" s="10"/>
    </row>
    <row r="129" spans="2:25" s="83" customFormat="1" ht="17.25" customHeight="1" x14ac:dyDescent="0.2">
      <c r="B129" s="2"/>
      <c r="C129" s="89" t="s">
        <v>36</v>
      </c>
      <c r="D129" s="89"/>
      <c r="E129" s="89" t="s">
        <v>134</v>
      </c>
      <c r="F129" s="89"/>
      <c r="G129" s="90">
        <f t="shared" si="11"/>
        <v>119</v>
      </c>
      <c r="H129" s="80">
        <v>28</v>
      </c>
      <c r="I129" s="91">
        <v>26</v>
      </c>
      <c r="J129" s="93"/>
      <c r="K129" s="93">
        <v>32</v>
      </c>
      <c r="L129" s="93"/>
      <c r="M129" s="91">
        <v>33</v>
      </c>
      <c r="N129" s="93"/>
      <c r="X129" s="2"/>
      <c r="Y129" s="10"/>
    </row>
    <row r="130" spans="2:25" s="83" customFormat="1" ht="17.25" customHeight="1" x14ac:dyDescent="0.2">
      <c r="B130" s="2"/>
      <c r="C130" s="89" t="s">
        <v>36</v>
      </c>
      <c r="D130" s="89"/>
      <c r="E130" s="89" t="s">
        <v>11</v>
      </c>
      <c r="F130" s="89"/>
      <c r="G130" s="90">
        <f t="shared" si="11"/>
        <v>151</v>
      </c>
      <c r="H130" s="80">
        <v>41</v>
      </c>
      <c r="I130" s="91">
        <v>42</v>
      </c>
      <c r="J130" s="93"/>
      <c r="K130" s="93">
        <v>29</v>
      </c>
      <c r="L130" s="93"/>
      <c r="M130" s="91">
        <v>39</v>
      </c>
      <c r="N130" s="93"/>
      <c r="X130" s="2"/>
      <c r="Y130" s="10"/>
    </row>
    <row r="131" spans="2:25" s="83" customFormat="1" ht="17.25" customHeight="1" x14ac:dyDescent="0.2">
      <c r="B131" s="2"/>
      <c r="C131" s="89" t="s">
        <v>37</v>
      </c>
      <c r="D131" s="89"/>
      <c r="E131" s="89" t="s">
        <v>135</v>
      </c>
      <c r="F131" s="89"/>
      <c r="G131" s="90">
        <f t="shared" si="11"/>
        <v>73</v>
      </c>
      <c r="H131" s="80">
        <v>14</v>
      </c>
      <c r="I131" s="91">
        <v>17</v>
      </c>
      <c r="J131" s="93"/>
      <c r="K131" s="93">
        <v>17</v>
      </c>
      <c r="L131" s="93"/>
      <c r="M131" s="91">
        <v>25</v>
      </c>
      <c r="N131" s="93"/>
      <c r="X131" s="2"/>
      <c r="Y131" s="10"/>
    </row>
    <row r="132" spans="2:25" s="83" customFormat="1" ht="17.25" customHeight="1" x14ac:dyDescent="0.2">
      <c r="B132" s="2"/>
      <c r="C132" s="89" t="s">
        <v>9</v>
      </c>
      <c r="D132" s="89"/>
      <c r="E132" s="89" t="s">
        <v>136</v>
      </c>
      <c r="F132" s="89"/>
      <c r="G132" s="90">
        <f t="shared" si="11"/>
        <v>47</v>
      </c>
      <c r="H132" s="80">
        <v>12</v>
      </c>
      <c r="I132" s="91">
        <v>11</v>
      </c>
      <c r="J132" s="93"/>
      <c r="K132" s="93">
        <v>14</v>
      </c>
      <c r="L132" s="93"/>
      <c r="M132" s="91">
        <v>10</v>
      </c>
      <c r="N132" s="93"/>
      <c r="X132" s="2"/>
      <c r="Y132" s="10"/>
    </row>
    <row r="133" spans="2:25" s="83" customFormat="1" ht="17.25" customHeight="1" x14ac:dyDescent="0.2">
      <c r="B133" s="2"/>
      <c r="C133" s="89" t="s">
        <v>38</v>
      </c>
      <c r="D133" s="89"/>
      <c r="E133" s="89" t="s">
        <v>137</v>
      </c>
      <c r="F133" s="89"/>
      <c r="G133" s="90">
        <f t="shared" si="11"/>
        <v>120</v>
      </c>
      <c r="H133" s="80">
        <v>36</v>
      </c>
      <c r="I133" s="91">
        <v>20</v>
      </c>
      <c r="J133" s="93"/>
      <c r="K133" s="93">
        <v>33</v>
      </c>
      <c r="L133" s="93"/>
      <c r="M133" s="91">
        <v>31</v>
      </c>
      <c r="N133" s="93"/>
      <c r="X133" s="2"/>
      <c r="Y133" s="10"/>
    </row>
    <row r="134" spans="2:25" s="83" customFormat="1" ht="17.25" customHeight="1" x14ac:dyDescent="0.2">
      <c r="B134" s="2"/>
      <c r="C134" s="89" t="s">
        <v>10</v>
      </c>
      <c r="D134" s="89"/>
      <c r="E134" s="89" t="s">
        <v>138</v>
      </c>
      <c r="F134" s="89"/>
      <c r="G134" s="90">
        <f t="shared" si="11"/>
        <v>33</v>
      </c>
      <c r="H134" s="80">
        <v>11</v>
      </c>
      <c r="I134" s="91">
        <v>7</v>
      </c>
      <c r="J134" s="93"/>
      <c r="K134" s="93">
        <v>11</v>
      </c>
      <c r="L134" s="93"/>
      <c r="M134" s="91">
        <v>4</v>
      </c>
      <c r="N134" s="93"/>
      <c r="X134" s="2"/>
      <c r="Y134" s="10"/>
    </row>
    <row r="135" spans="2:25" s="83" customFormat="1" ht="17.25" customHeight="1" x14ac:dyDescent="0.2">
      <c r="B135" s="2"/>
      <c r="C135" s="89" t="s">
        <v>12</v>
      </c>
      <c r="D135" s="89"/>
      <c r="E135" s="89" t="s">
        <v>139</v>
      </c>
      <c r="F135" s="89"/>
      <c r="G135" s="90">
        <f t="shared" si="11"/>
        <v>93</v>
      </c>
      <c r="H135" s="80">
        <v>25</v>
      </c>
      <c r="I135" s="91">
        <v>21</v>
      </c>
      <c r="J135" s="93"/>
      <c r="K135" s="93">
        <v>27</v>
      </c>
      <c r="L135" s="93"/>
      <c r="M135" s="91">
        <v>20</v>
      </c>
      <c r="N135" s="93"/>
      <c r="X135" s="2"/>
      <c r="Y135" s="10"/>
    </row>
    <row r="136" spans="2:25" s="83" customFormat="1" ht="17.25" customHeight="1" x14ac:dyDescent="0.2">
      <c r="B136" s="2"/>
      <c r="C136" s="89" t="s">
        <v>13</v>
      </c>
      <c r="D136" s="89"/>
      <c r="E136" s="89" t="s">
        <v>140</v>
      </c>
      <c r="F136" s="89"/>
      <c r="G136" s="90">
        <f t="shared" si="11"/>
        <v>55</v>
      </c>
      <c r="H136" s="80">
        <v>15</v>
      </c>
      <c r="I136" s="91">
        <v>8</v>
      </c>
      <c r="J136" s="93"/>
      <c r="K136" s="93">
        <v>22</v>
      </c>
      <c r="L136" s="93"/>
      <c r="M136" s="91">
        <v>10</v>
      </c>
      <c r="N136" s="93"/>
      <c r="X136" s="2"/>
      <c r="Y136" s="10"/>
    </row>
    <row r="137" spans="2:25" s="83" customFormat="1" ht="17.25" customHeight="1" x14ac:dyDescent="0.2">
      <c r="B137" s="2"/>
      <c r="C137" s="89" t="s">
        <v>14</v>
      </c>
      <c r="D137" s="89"/>
      <c r="E137" s="89" t="s">
        <v>14</v>
      </c>
      <c r="F137" s="89"/>
      <c r="G137" s="90">
        <f t="shared" si="11"/>
        <v>92</v>
      </c>
      <c r="H137" s="80">
        <v>20</v>
      </c>
      <c r="I137" s="91">
        <v>20</v>
      </c>
      <c r="J137" s="93"/>
      <c r="K137" s="93">
        <v>22</v>
      </c>
      <c r="L137" s="93"/>
      <c r="M137" s="91">
        <v>30</v>
      </c>
      <c r="N137" s="93"/>
      <c r="X137" s="2"/>
      <c r="Y137" s="10"/>
    </row>
    <row r="138" spans="2:25" s="83" customFormat="1" ht="17.25" customHeight="1" x14ac:dyDescent="0.2">
      <c r="B138" s="2"/>
      <c r="C138" s="89" t="s">
        <v>141</v>
      </c>
      <c r="D138" s="89"/>
      <c r="E138" s="89" t="s">
        <v>142</v>
      </c>
      <c r="F138" s="89"/>
      <c r="G138" s="90">
        <f t="shared" si="11"/>
        <v>74</v>
      </c>
      <c r="H138" s="80">
        <v>11</v>
      </c>
      <c r="I138" s="91">
        <v>18</v>
      </c>
      <c r="J138" s="93"/>
      <c r="K138" s="93">
        <v>15</v>
      </c>
      <c r="L138" s="93"/>
      <c r="M138" s="91">
        <v>30</v>
      </c>
      <c r="N138" s="93"/>
      <c r="X138" s="2"/>
      <c r="Y138" s="10"/>
    </row>
    <row r="139" spans="2:25" s="83" customFormat="1" ht="17.25" customHeight="1" x14ac:dyDescent="0.2">
      <c r="B139" s="2"/>
      <c r="C139" s="89" t="s">
        <v>15</v>
      </c>
      <c r="D139" s="89"/>
      <c r="E139" s="89" t="s">
        <v>15</v>
      </c>
      <c r="F139" s="89"/>
      <c r="G139" s="90">
        <f t="shared" si="11"/>
        <v>102</v>
      </c>
      <c r="H139" s="80">
        <v>15</v>
      </c>
      <c r="I139" s="91">
        <v>25</v>
      </c>
      <c r="J139" s="93"/>
      <c r="K139" s="93">
        <v>22</v>
      </c>
      <c r="L139" s="93"/>
      <c r="M139" s="91">
        <v>40</v>
      </c>
      <c r="N139" s="93"/>
      <c r="X139" s="2"/>
      <c r="Y139" s="10"/>
    </row>
    <row r="140" spans="2:25" s="83" customFormat="1" ht="17.25" customHeight="1" x14ac:dyDescent="0.2">
      <c r="B140" s="2"/>
      <c r="C140" s="89" t="s">
        <v>16</v>
      </c>
      <c r="D140" s="89"/>
      <c r="E140" s="89" t="s">
        <v>143</v>
      </c>
      <c r="F140" s="89"/>
      <c r="G140" s="90">
        <f t="shared" si="11"/>
        <v>59</v>
      </c>
      <c r="H140" s="80">
        <v>13</v>
      </c>
      <c r="I140" s="91">
        <v>10</v>
      </c>
      <c r="J140" s="93"/>
      <c r="K140" s="93">
        <v>16</v>
      </c>
      <c r="L140" s="93"/>
      <c r="M140" s="91">
        <v>20</v>
      </c>
      <c r="N140" s="93"/>
      <c r="X140" s="2"/>
      <c r="Y140" s="10"/>
    </row>
    <row r="141" spans="2:25" s="83" customFormat="1" ht="17.25" customHeight="1" thickBot="1" x14ac:dyDescent="0.25">
      <c r="B141" s="2"/>
      <c r="C141" s="94" t="s">
        <v>17</v>
      </c>
      <c r="D141" s="94"/>
      <c r="E141" s="94" t="s">
        <v>144</v>
      </c>
      <c r="F141" s="94"/>
      <c r="G141" s="95">
        <f t="shared" si="11"/>
        <v>98</v>
      </c>
      <c r="H141" s="96">
        <v>34</v>
      </c>
      <c r="I141" s="97">
        <v>17</v>
      </c>
      <c r="J141" s="98"/>
      <c r="K141" s="98">
        <v>24</v>
      </c>
      <c r="L141" s="98"/>
      <c r="M141" s="97">
        <v>23</v>
      </c>
      <c r="N141" s="98"/>
      <c r="X141" s="2"/>
      <c r="Y141" s="10"/>
    </row>
    <row r="142" spans="2:25" s="83" customFormat="1" ht="17.25" customHeight="1" x14ac:dyDescent="0.2">
      <c r="B142" s="2"/>
      <c r="C142" s="202" t="s">
        <v>18</v>
      </c>
      <c r="D142" s="202"/>
      <c r="E142" s="202"/>
      <c r="F142" s="202"/>
      <c r="G142" s="66">
        <f>SUM(G114:G141)</f>
        <v>2104</v>
      </c>
      <c r="H142" s="99">
        <f>SUM(H114:H141)</f>
        <v>497</v>
      </c>
      <c r="I142" s="184">
        <f>SUM(I114:I141)</f>
        <v>489</v>
      </c>
      <c r="J142" s="184"/>
      <c r="K142" s="184">
        <f>SUM(K114:K141)</f>
        <v>530</v>
      </c>
      <c r="L142" s="184"/>
      <c r="M142" s="184">
        <f>SUM(M114:M141)</f>
        <v>588</v>
      </c>
      <c r="N142" s="184"/>
      <c r="X142" s="2"/>
      <c r="Y142" s="10"/>
    </row>
    <row r="143" spans="2:25" s="83" customFormat="1" ht="17.25" customHeight="1" thickBot="1" x14ac:dyDescent="0.25">
      <c r="B143" s="2"/>
      <c r="C143" s="185" t="s">
        <v>19</v>
      </c>
      <c r="D143" s="185"/>
      <c r="E143" s="185"/>
      <c r="F143" s="185"/>
      <c r="G143" s="100">
        <f>SUM(H143:N143)</f>
        <v>1</v>
      </c>
      <c r="H143" s="101">
        <f>H142/$G$142</f>
        <v>0.23621673003802282</v>
      </c>
      <c r="I143" s="186">
        <f>I142/$G$142</f>
        <v>0.23241444866920152</v>
      </c>
      <c r="J143" s="186"/>
      <c r="K143" s="186">
        <f>K142/$G$142</f>
        <v>0.25190114068441066</v>
      </c>
      <c r="L143" s="186"/>
      <c r="M143" s="186">
        <f>M142/$G$142</f>
        <v>0.27946768060836502</v>
      </c>
      <c r="N143" s="186"/>
      <c r="X143" s="2"/>
      <c r="Y143" s="10"/>
    </row>
    <row r="144" spans="2:25" s="83" customFormat="1" ht="16.2" customHeight="1" x14ac:dyDescent="0.2">
      <c r="B144" s="2"/>
      <c r="C144" s="102"/>
      <c r="D144" s="102"/>
      <c r="E144" s="102"/>
      <c r="F144" s="102"/>
      <c r="G144" s="102"/>
      <c r="I144" s="102"/>
      <c r="J144" s="102"/>
      <c r="K144" s="102"/>
      <c r="L144" s="102"/>
      <c r="M144" s="102"/>
      <c r="N144" s="10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10"/>
    </row>
    <row r="145" spans="2:29" s="83" customFormat="1" ht="16.2" customHeight="1" x14ac:dyDescent="0.2">
      <c r="B145" s="2"/>
      <c r="C145" s="102"/>
      <c r="D145" s="102"/>
      <c r="E145" s="102"/>
      <c r="F145" s="102"/>
      <c r="G145" s="102"/>
      <c r="I145" s="102"/>
      <c r="J145" s="102"/>
      <c r="K145" s="102"/>
      <c r="L145" s="102"/>
      <c r="M145" s="102"/>
      <c r="N145" s="10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10"/>
    </row>
    <row r="146" spans="2:29" s="10" customFormat="1" ht="16.2" customHeight="1" x14ac:dyDescent="0.3">
      <c r="C146" s="3"/>
      <c r="D146" s="3"/>
      <c r="E146" s="3"/>
      <c r="F146" s="3"/>
      <c r="G146" s="3"/>
      <c r="H146" s="3"/>
      <c r="I146" s="3"/>
      <c r="J146" s="1"/>
      <c r="K146" s="1"/>
      <c r="L146" s="1"/>
      <c r="M146" s="1"/>
      <c r="N146" s="1"/>
      <c r="O146" s="1"/>
      <c r="P146" s="1"/>
      <c r="Q146" s="2"/>
      <c r="R146" s="2"/>
      <c r="S146" s="2"/>
      <c r="T146" s="1"/>
      <c r="X146" s="83"/>
      <c r="Z146" s="11"/>
      <c r="AA146" s="11"/>
      <c r="AB146" s="11"/>
      <c r="AC146" s="11"/>
    </row>
    <row r="147" spans="2:29" s="10" customFormat="1" ht="11.4" customHeight="1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2"/>
      <c r="S147" s="2"/>
      <c r="T147" s="1"/>
      <c r="X147" s="83"/>
      <c r="Z147" s="11"/>
      <c r="AA147" s="11"/>
      <c r="AB147" s="11"/>
      <c r="AC147" s="11"/>
    </row>
    <row r="148" spans="2:29" s="10" customFormat="1" ht="19.2" customHeight="1" x14ac:dyDescent="0.3">
      <c r="C148" s="122" t="s">
        <v>35</v>
      </c>
      <c r="D148" s="121"/>
      <c r="E148" s="4" t="s">
        <v>18</v>
      </c>
      <c r="F148" s="5" t="s">
        <v>145</v>
      </c>
      <c r="G148" s="6">
        <v>2023</v>
      </c>
      <c r="H148" s="5" t="s">
        <v>146</v>
      </c>
      <c r="I148"/>
      <c r="J148"/>
      <c r="K148" s="1"/>
      <c r="L148" s="1"/>
      <c r="M148" s="1"/>
      <c r="N148" s="1"/>
      <c r="O148" s="1"/>
      <c r="P148" s="1"/>
      <c r="Q148" s="2"/>
      <c r="R148" s="2"/>
      <c r="S148" s="2"/>
      <c r="T148" s="1"/>
      <c r="X148" s="83"/>
      <c r="Z148" s="11"/>
      <c r="AA148" s="11"/>
      <c r="AB148" s="11"/>
      <c r="AC148" s="11"/>
    </row>
    <row r="149" spans="2:29" s="10" customFormat="1" ht="16.2" customHeight="1" x14ac:dyDescent="0.3">
      <c r="C149" s="103" t="s">
        <v>0</v>
      </c>
      <c r="D149" s="104"/>
      <c r="E149" s="104">
        <f>SUM(F149:H149)</f>
        <v>348</v>
      </c>
      <c r="F149" s="105">
        <v>57</v>
      </c>
      <c r="G149" s="106">
        <v>166</v>
      </c>
      <c r="H149" s="106">
        <v>125</v>
      </c>
      <c r="I149"/>
      <c r="J149"/>
      <c r="K149" s="1"/>
      <c r="L149" s="1"/>
      <c r="M149" s="1"/>
      <c r="N149" s="1"/>
      <c r="O149" s="1"/>
      <c r="P149" s="1"/>
      <c r="Q149" s="2"/>
      <c r="R149" s="2"/>
      <c r="S149" s="2"/>
      <c r="T149" s="1"/>
      <c r="X149" s="83"/>
      <c r="Z149" s="11"/>
      <c r="AA149" s="11"/>
      <c r="AB149" s="11"/>
      <c r="AC149" s="11"/>
    </row>
    <row r="150" spans="2:29" s="10" customFormat="1" ht="16.2" customHeight="1" x14ac:dyDescent="0.3">
      <c r="C150" s="103" t="s">
        <v>1</v>
      </c>
      <c r="D150" s="104"/>
      <c r="E150" s="104">
        <f t="shared" ref="E150:E171" si="12">SUM(F150:H150)</f>
        <v>0</v>
      </c>
      <c r="F150" s="107" t="s">
        <v>34</v>
      </c>
      <c r="G150" s="107" t="s">
        <v>34</v>
      </c>
      <c r="H150" s="106">
        <v>0</v>
      </c>
      <c r="I150"/>
      <c r="J150"/>
      <c r="K150" s="1"/>
      <c r="L150" s="1"/>
      <c r="M150" s="1"/>
      <c r="N150" s="1"/>
      <c r="O150" s="1"/>
      <c r="P150" s="1"/>
      <c r="Q150" s="2"/>
      <c r="R150" s="2"/>
      <c r="S150" s="2"/>
      <c r="T150" s="1"/>
      <c r="X150" s="83"/>
      <c r="Z150" s="11"/>
      <c r="AA150" s="11"/>
      <c r="AB150" s="11"/>
      <c r="AC150" s="11"/>
    </row>
    <row r="151" spans="2:29" s="10" customFormat="1" ht="16.2" customHeight="1" x14ac:dyDescent="0.3">
      <c r="C151" s="103" t="s">
        <v>127</v>
      </c>
      <c r="D151" s="104"/>
      <c r="E151" s="104">
        <f t="shared" si="12"/>
        <v>193</v>
      </c>
      <c r="F151" s="105">
        <v>35</v>
      </c>
      <c r="G151" s="105">
        <v>62</v>
      </c>
      <c r="H151" s="105">
        <v>96</v>
      </c>
      <c r="I151"/>
      <c r="J151"/>
      <c r="K151" s="1"/>
      <c r="L151" s="1"/>
      <c r="M151" s="1"/>
      <c r="N151" s="1"/>
      <c r="O151" s="1"/>
      <c r="P151" s="1"/>
      <c r="Q151" s="2"/>
      <c r="R151" s="2"/>
      <c r="S151" s="2"/>
      <c r="T151" s="1"/>
      <c r="X151" s="83"/>
      <c r="Z151" s="11"/>
      <c r="AA151" s="11"/>
      <c r="AB151" s="11"/>
      <c r="AC151" s="11"/>
    </row>
    <row r="152" spans="2:29" s="10" customFormat="1" ht="16.2" customHeight="1" x14ac:dyDescent="0.3">
      <c r="C152" s="103" t="s">
        <v>2</v>
      </c>
      <c r="D152" s="104"/>
      <c r="E152" s="104">
        <f t="shared" si="12"/>
        <v>726</v>
      </c>
      <c r="F152" s="105">
        <v>84</v>
      </c>
      <c r="G152" s="105">
        <v>466</v>
      </c>
      <c r="H152" s="105">
        <v>176</v>
      </c>
      <c r="I152"/>
      <c r="J152"/>
      <c r="K152" s="1"/>
      <c r="L152" s="1"/>
      <c r="M152" s="1"/>
      <c r="N152" s="1"/>
      <c r="O152" s="1"/>
      <c r="P152" s="1"/>
      <c r="Q152" s="2"/>
      <c r="R152" s="2"/>
      <c r="S152" s="2"/>
      <c r="T152" s="1"/>
      <c r="X152" s="83"/>
      <c r="Z152" s="11"/>
      <c r="AA152" s="11"/>
      <c r="AB152" s="11"/>
      <c r="AC152" s="11"/>
    </row>
    <row r="153" spans="2:29" s="10" customFormat="1" ht="16.2" customHeight="1" x14ac:dyDescent="0.3">
      <c r="C153" s="103" t="s">
        <v>3</v>
      </c>
      <c r="D153" s="104"/>
      <c r="E153" s="104">
        <f t="shared" si="12"/>
        <v>1</v>
      </c>
      <c r="F153" s="107" t="s">
        <v>34</v>
      </c>
      <c r="G153" s="107" t="s">
        <v>34</v>
      </c>
      <c r="H153" s="105">
        <v>1</v>
      </c>
      <c r="I153"/>
      <c r="J153"/>
      <c r="K153" s="1"/>
      <c r="L153" s="1"/>
      <c r="M153" s="1"/>
      <c r="N153" s="1"/>
      <c r="O153" s="1"/>
      <c r="P153" s="1"/>
      <c r="Q153" s="2"/>
      <c r="R153" s="2"/>
      <c r="S153" s="2"/>
      <c r="T153" s="1"/>
      <c r="X153" s="83"/>
      <c r="Z153" s="11"/>
      <c r="AA153" s="11"/>
      <c r="AB153" s="11"/>
      <c r="AC153" s="11"/>
    </row>
    <row r="154" spans="2:29" s="10" customFormat="1" ht="16.2" customHeight="1" x14ac:dyDescent="0.3">
      <c r="C154" s="103" t="s">
        <v>4</v>
      </c>
      <c r="D154" s="104"/>
      <c r="E154" s="104">
        <f t="shared" si="12"/>
        <v>349</v>
      </c>
      <c r="F154" s="105">
        <v>28</v>
      </c>
      <c r="G154" s="105">
        <v>198</v>
      </c>
      <c r="H154" s="105">
        <v>123</v>
      </c>
      <c r="I154"/>
      <c r="J154"/>
      <c r="K154" s="1"/>
      <c r="L154" s="1"/>
      <c r="M154" s="1"/>
      <c r="N154" s="1"/>
      <c r="O154" s="1"/>
      <c r="P154" s="1"/>
      <c r="Q154" s="2"/>
      <c r="R154" s="2"/>
      <c r="S154" s="2"/>
      <c r="T154" s="1"/>
      <c r="X154" s="83"/>
      <c r="Z154" s="11"/>
      <c r="AA154" s="11"/>
      <c r="AB154" s="11"/>
      <c r="AC154" s="11"/>
    </row>
    <row r="155" spans="2:29" s="10" customFormat="1" ht="16.2" customHeight="1" x14ac:dyDescent="0.3">
      <c r="C155" s="103" t="s">
        <v>6</v>
      </c>
      <c r="D155" s="104"/>
      <c r="E155" s="104">
        <f t="shared" si="12"/>
        <v>707</v>
      </c>
      <c r="F155" s="105">
        <v>85</v>
      </c>
      <c r="G155" s="105">
        <v>423</v>
      </c>
      <c r="H155" s="105">
        <v>199</v>
      </c>
      <c r="I155"/>
      <c r="J155"/>
      <c r="K155" s="1"/>
      <c r="L155" s="1"/>
      <c r="M155" s="1"/>
      <c r="N155" s="1"/>
      <c r="O155" s="1"/>
      <c r="P155" s="1"/>
      <c r="Q155" s="2"/>
      <c r="R155" s="2"/>
      <c r="S155" s="2"/>
      <c r="T155" s="1"/>
      <c r="X155" s="83"/>
      <c r="Z155" s="11"/>
      <c r="AA155" s="11"/>
      <c r="AB155" s="11"/>
      <c r="AC155" s="11"/>
    </row>
    <row r="156" spans="2:29" s="10" customFormat="1" ht="16.2" customHeight="1" x14ac:dyDescent="0.3">
      <c r="C156" s="103" t="s">
        <v>7</v>
      </c>
      <c r="D156" s="104"/>
      <c r="E156" s="104">
        <f t="shared" si="12"/>
        <v>412</v>
      </c>
      <c r="F156" s="105">
        <v>48</v>
      </c>
      <c r="G156" s="105">
        <v>237</v>
      </c>
      <c r="H156" s="105">
        <v>127</v>
      </c>
      <c r="I156"/>
      <c r="J156"/>
      <c r="K156" s="1"/>
      <c r="L156" s="1"/>
      <c r="M156" s="1"/>
      <c r="N156" s="1"/>
      <c r="O156" s="1"/>
      <c r="P156" s="1"/>
      <c r="Q156" s="2"/>
      <c r="R156" s="2"/>
      <c r="S156" s="2"/>
      <c r="T156" s="1"/>
      <c r="X156" s="83"/>
      <c r="Z156" s="11"/>
      <c r="AA156" s="11"/>
      <c r="AB156" s="11"/>
      <c r="AC156" s="11"/>
    </row>
    <row r="157" spans="2:29" s="10" customFormat="1" ht="16.2" customHeight="1" x14ac:dyDescent="0.3">
      <c r="C157" s="103" t="s">
        <v>5</v>
      </c>
      <c r="D157" s="104"/>
      <c r="E157" s="104">
        <f t="shared" si="12"/>
        <v>194</v>
      </c>
      <c r="F157" s="105">
        <v>23</v>
      </c>
      <c r="G157" s="105">
        <v>67</v>
      </c>
      <c r="H157" s="105">
        <v>104</v>
      </c>
      <c r="I157"/>
      <c r="J157"/>
      <c r="K157" s="1"/>
      <c r="L157" s="1"/>
      <c r="M157" s="1"/>
      <c r="N157" s="1"/>
      <c r="O157" s="1"/>
      <c r="P157" s="1"/>
      <c r="Q157" s="2"/>
      <c r="R157" s="2"/>
      <c r="S157" s="2"/>
      <c r="T157" s="1"/>
      <c r="X157" s="83"/>
      <c r="Z157" s="11"/>
      <c r="AA157" s="11"/>
      <c r="AB157" s="11"/>
      <c r="AC157" s="11"/>
    </row>
    <row r="158" spans="2:29" s="10" customFormat="1" ht="16.2" customHeight="1" x14ac:dyDescent="0.3">
      <c r="C158" s="103" t="s">
        <v>150</v>
      </c>
      <c r="D158" s="104"/>
      <c r="E158" s="104">
        <f t="shared" si="12"/>
        <v>0</v>
      </c>
      <c r="F158" s="107" t="s">
        <v>34</v>
      </c>
      <c r="G158" s="107" t="s">
        <v>34</v>
      </c>
      <c r="H158" s="106">
        <v>0</v>
      </c>
      <c r="I158"/>
      <c r="J158"/>
      <c r="K158" s="1"/>
      <c r="L158" s="1"/>
      <c r="M158" s="1"/>
      <c r="N158" s="1"/>
      <c r="O158" s="1"/>
      <c r="P158" s="1"/>
      <c r="Q158" s="2"/>
      <c r="R158" s="2"/>
      <c r="S158" s="2"/>
      <c r="T158" s="1"/>
      <c r="X158" s="83"/>
      <c r="Z158" s="11"/>
      <c r="AA158" s="11"/>
      <c r="AB158" s="11"/>
      <c r="AC158" s="11"/>
    </row>
    <row r="159" spans="2:29" s="10" customFormat="1" ht="16.2" customHeight="1" x14ac:dyDescent="0.3">
      <c r="C159" s="103" t="s">
        <v>8</v>
      </c>
      <c r="D159" s="104"/>
      <c r="E159" s="104">
        <f t="shared" si="12"/>
        <v>37</v>
      </c>
      <c r="F159" s="107" t="s">
        <v>34</v>
      </c>
      <c r="G159" s="107" t="s">
        <v>34</v>
      </c>
      <c r="H159" s="105">
        <v>37</v>
      </c>
      <c r="I159"/>
      <c r="J159"/>
      <c r="K159" s="1"/>
      <c r="L159" s="1"/>
      <c r="M159" s="1"/>
      <c r="N159" s="1"/>
      <c r="O159" s="1"/>
      <c r="P159" s="1"/>
      <c r="Q159" s="2"/>
      <c r="R159" s="2"/>
      <c r="S159" s="2"/>
      <c r="T159" s="1"/>
      <c r="X159" s="83"/>
      <c r="Z159" s="11"/>
      <c r="AA159" s="11"/>
      <c r="AB159" s="11"/>
      <c r="AC159" s="11"/>
    </row>
    <row r="160" spans="2:29" s="10" customFormat="1" ht="16.2" customHeight="1" x14ac:dyDescent="0.3">
      <c r="C160" s="103" t="s">
        <v>36</v>
      </c>
      <c r="D160" s="104"/>
      <c r="E160" s="104">
        <f t="shared" si="12"/>
        <v>543</v>
      </c>
      <c r="F160" s="105">
        <v>36</v>
      </c>
      <c r="G160" s="106">
        <v>237</v>
      </c>
      <c r="H160" s="106">
        <v>270</v>
      </c>
      <c r="I160"/>
      <c r="J160"/>
      <c r="K160" s="1"/>
      <c r="L160" s="1"/>
      <c r="M160" s="1"/>
      <c r="N160" s="1"/>
      <c r="O160" s="1"/>
      <c r="P160" s="1"/>
      <c r="Q160" s="2"/>
      <c r="R160" s="2"/>
      <c r="S160" s="2"/>
      <c r="T160" s="1"/>
      <c r="X160" s="83"/>
      <c r="Z160" s="11"/>
      <c r="AA160" s="11"/>
      <c r="AB160" s="11"/>
      <c r="AC160" s="11"/>
    </row>
    <row r="161" spans="3:29" s="10" customFormat="1" ht="16.2" customHeight="1" x14ac:dyDescent="0.3">
      <c r="C161" s="103" t="s">
        <v>37</v>
      </c>
      <c r="D161" s="104"/>
      <c r="E161" s="104">
        <f t="shared" si="12"/>
        <v>206</v>
      </c>
      <c r="F161" s="105">
        <v>19</v>
      </c>
      <c r="G161" s="105">
        <v>114</v>
      </c>
      <c r="H161" s="105">
        <v>73</v>
      </c>
      <c r="I161"/>
      <c r="J161"/>
      <c r="K161" s="1"/>
      <c r="L161" s="1"/>
      <c r="M161" s="1"/>
      <c r="N161" s="1"/>
      <c r="O161" s="1"/>
      <c r="P161" s="1"/>
      <c r="Q161" s="2"/>
      <c r="R161" s="2"/>
      <c r="S161" s="2"/>
      <c r="T161" s="1"/>
      <c r="X161" s="83"/>
      <c r="Z161" s="11"/>
      <c r="AA161" s="11"/>
      <c r="AB161" s="11"/>
      <c r="AC161" s="11"/>
    </row>
    <row r="162" spans="3:29" s="10" customFormat="1" ht="16.2" customHeight="1" x14ac:dyDescent="0.3">
      <c r="C162" s="103" t="s">
        <v>9</v>
      </c>
      <c r="D162" s="104"/>
      <c r="E162" s="104">
        <f t="shared" si="12"/>
        <v>161</v>
      </c>
      <c r="F162" s="105">
        <v>30</v>
      </c>
      <c r="G162" s="105">
        <v>84</v>
      </c>
      <c r="H162" s="105">
        <v>47</v>
      </c>
      <c r="I162"/>
      <c r="J162"/>
      <c r="K162" s="1"/>
      <c r="L162" s="1"/>
      <c r="M162" s="1"/>
      <c r="N162" s="1"/>
      <c r="O162" s="1"/>
      <c r="P162" s="1"/>
      <c r="Q162" s="2"/>
      <c r="R162" s="2"/>
      <c r="S162" s="2"/>
      <c r="T162" s="1"/>
      <c r="X162" s="83"/>
      <c r="Z162" s="11"/>
      <c r="AA162" s="11"/>
      <c r="AB162" s="11"/>
      <c r="AC162" s="11"/>
    </row>
    <row r="163" spans="3:29" s="10" customFormat="1" ht="16.2" customHeight="1" x14ac:dyDescent="0.3">
      <c r="C163" s="103" t="s">
        <v>38</v>
      </c>
      <c r="D163" s="104"/>
      <c r="E163" s="104">
        <f t="shared" si="12"/>
        <v>198</v>
      </c>
      <c r="F163" s="107" t="s">
        <v>34</v>
      </c>
      <c r="G163" s="105">
        <v>78</v>
      </c>
      <c r="H163" s="105">
        <v>120</v>
      </c>
      <c r="I163"/>
      <c r="J163"/>
      <c r="K163" s="1"/>
      <c r="L163" s="1"/>
      <c r="M163" s="1"/>
      <c r="N163" s="1"/>
      <c r="O163" s="1"/>
      <c r="P163" s="1"/>
      <c r="Q163" s="2"/>
      <c r="R163" s="2"/>
      <c r="S163" s="2"/>
      <c r="T163" s="1"/>
      <c r="X163" s="83"/>
      <c r="Z163" s="11"/>
      <c r="AA163" s="11"/>
      <c r="AB163" s="11"/>
      <c r="AC163" s="11"/>
    </row>
    <row r="164" spans="3:29" s="10" customFormat="1" ht="16.2" customHeight="1" x14ac:dyDescent="0.3">
      <c r="C164" s="103" t="s">
        <v>10</v>
      </c>
      <c r="D164" s="104"/>
      <c r="E164" s="104">
        <f t="shared" si="12"/>
        <v>186</v>
      </c>
      <c r="F164" s="105">
        <v>14</v>
      </c>
      <c r="G164" s="105">
        <v>139</v>
      </c>
      <c r="H164" s="105">
        <v>33</v>
      </c>
      <c r="I164"/>
      <c r="J164"/>
      <c r="K164" s="1"/>
      <c r="L164" s="1"/>
      <c r="M164" s="1"/>
      <c r="N164" s="1"/>
      <c r="O164" s="1"/>
      <c r="P164" s="1"/>
      <c r="Q164" s="2"/>
      <c r="R164" s="2"/>
      <c r="S164" s="2"/>
      <c r="T164" s="1"/>
      <c r="X164" s="83"/>
      <c r="Z164" s="11"/>
      <c r="AA164" s="11"/>
      <c r="AB164" s="11"/>
      <c r="AC164" s="11"/>
    </row>
    <row r="165" spans="3:29" s="10" customFormat="1" ht="16.2" customHeight="1" x14ac:dyDescent="0.3">
      <c r="C165" s="103" t="s">
        <v>12</v>
      </c>
      <c r="D165" s="104"/>
      <c r="E165" s="104">
        <f t="shared" si="12"/>
        <v>237</v>
      </c>
      <c r="F165" s="105">
        <v>21</v>
      </c>
      <c r="G165" s="105">
        <v>123</v>
      </c>
      <c r="H165" s="105">
        <v>93</v>
      </c>
      <c r="I165"/>
      <c r="J165"/>
      <c r="K165" s="1"/>
      <c r="L165" s="1"/>
      <c r="M165" s="1"/>
      <c r="N165" s="1"/>
      <c r="O165" s="1"/>
      <c r="P165" s="1"/>
      <c r="Q165" s="2"/>
      <c r="R165" s="2"/>
      <c r="S165" s="2"/>
      <c r="T165" s="1"/>
      <c r="X165" s="83"/>
      <c r="Z165" s="11"/>
      <c r="AA165" s="11"/>
      <c r="AB165" s="11"/>
      <c r="AC165" s="11"/>
    </row>
    <row r="166" spans="3:29" s="10" customFormat="1" ht="16.2" customHeight="1" x14ac:dyDescent="0.3">
      <c r="C166" s="103" t="s">
        <v>13</v>
      </c>
      <c r="D166" s="104"/>
      <c r="E166" s="104">
        <f t="shared" si="12"/>
        <v>135</v>
      </c>
      <c r="F166" s="105">
        <v>27</v>
      </c>
      <c r="G166" s="105">
        <v>53</v>
      </c>
      <c r="H166" s="105">
        <v>55</v>
      </c>
      <c r="I166"/>
      <c r="J166"/>
      <c r="K166" s="1"/>
      <c r="L166" s="1"/>
      <c r="M166" s="1"/>
      <c r="N166" s="1"/>
      <c r="O166" s="1"/>
      <c r="P166" s="1"/>
      <c r="Q166" s="2"/>
      <c r="R166" s="2"/>
      <c r="S166" s="2"/>
      <c r="T166" s="1"/>
      <c r="X166" s="83"/>
      <c r="Z166" s="11"/>
      <c r="AA166" s="11"/>
      <c r="AB166" s="11"/>
      <c r="AC166" s="11"/>
    </row>
    <row r="167" spans="3:29" s="10" customFormat="1" ht="16.2" customHeight="1" x14ac:dyDescent="0.3">
      <c r="C167" s="103" t="s">
        <v>14</v>
      </c>
      <c r="D167" s="104"/>
      <c r="E167" s="104">
        <f t="shared" si="12"/>
        <v>258</v>
      </c>
      <c r="F167" s="105">
        <v>39</v>
      </c>
      <c r="G167" s="105">
        <v>127</v>
      </c>
      <c r="H167" s="105">
        <v>92</v>
      </c>
      <c r="I167"/>
      <c r="J167"/>
      <c r="K167" s="1"/>
      <c r="L167" s="1"/>
      <c r="M167" s="1"/>
      <c r="N167" s="1"/>
      <c r="O167" s="1"/>
      <c r="P167" s="1"/>
      <c r="Q167" s="2"/>
      <c r="R167" s="2"/>
      <c r="S167" s="2"/>
      <c r="T167" s="1"/>
      <c r="X167" s="83"/>
      <c r="Z167" s="11"/>
      <c r="AA167" s="11"/>
      <c r="AB167" s="11"/>
      <c r="AC167" s="11"/>
    </row>
    <row r="168" spans="3:29" s="10" customFormat="1" ht="16.2" customHeight="1" x14ac:dyDescent="0.3">
      <c r="C168" s="103" t="s">
        <v>141</v>
      </c>
      <c r="D168" s="104"/>
      <c r="E168" s="104">
        <f t="shared" si="12"/>
        <v>286</v>
      </c>
      <c r="F168" s="105">
        <v>59</v>
      </c>
      <c r="G168" s="105">
        <v>153</v>
      </c>
      <c r="H168" s="105">
        <v>74</v>
      </c>
      <c r="I168"/>
      <c r="J168"/>
      <c r="K168" s="1"/>
      <c r="L168" s="1"/>
      <c r="M168" s="1"/>
      <c r="N168" s="1"/>
      <c r="O168" s="1"/>
      <c r="P168" s="1"/>
      <c r="Q168" s="2"/>
      <c r="R168" s="2"/>
      <c r="S168" s="2"/>
      <c r="T168" s="1"/>
      <c r="X168" s="83"/>
      <c r="Z168" s="11"/>
      <c r="AA168" s="11"/>
      <c r="AB168" s="11"/>
      <c r="AC168" s="11"/>
    </row>
    <row r="169" spans="3:29" s="10" customFormat="1" ht="16.2" customHeight="1" x14ac:dyDescent="0.3">
      <c r="C169" s="103" t="s">
        <v>15</v>
      </c>
      <c r="D169" s="104"/>
      <c r="E169" s="104">
        <f t="shared" si="12"/>
        <v>240</v>
      </c>
      <c r="F169" s="105">
        <v>27</v>
      </c>
      <c r="G169" s="105">
        <v>111</v>
      </c>
      <c r="H169" s="105">
        <v>102</v>
      </c>
      <c r="I169"/>
      <c r="J169"/>
      <c r="K169" s="1"/>
      <c r="L169" s="1"/>
      <c r="M169" s="1"/>
      <c r="N169" s="1"/>
      <c r="O169" s="1"/>
      <c r="P169" s="1"/>
      <c r="Q169" s="2"/>
      <c r="R169" s="2"/>
      <c r="S169" s="2"/>
      <c r="T169" s="1"/>
      <c r="X169" s="83"/>
      <c r="Z169" s="11"/>
      <c r="AA169" s="11"/>
      <c r="AB169" s="11"/>
      <c r="AC169" s="11"/>
    </row>
    <row r="170" spans="3:29" s="10" customFormat="1" ht="16.2" customHeight="1" x14ac:dyDescent="0.3">
      <c r="C170" s="103" t="s">
        <v>16</v>
      </c>
      <c r="D170" s="104"/>
      <c r="E170" s="104">
        <f t="shared" si="12"/>
        <v>148</v>
      </c>
      <c r="F170" s="105">
        <v>22</v>
      </c>
      <c r="G170" s="105">
        <v>67</v>
      </c>
      <c r="H170" s="105">
        <v>59</v>
      </c>
      <c r="I170"/>
      <c r="J170"/>
      <c r="K170" s="1"/>
      <c r="L170" s="1"/>
      <c r="M170" s="1"/>
      <c r="N170" s="1"/>
      <c r="O170" s="1"/>
      <c r="P170" s="1"/>
      <c r="Q170" s="2"/>
      <c r="R170" s="2"/>
      <c r="S170" s="2"/>
      <c r="T170" s="1"/>
      <c r="X170" s="83"/>
      <c r="Z170" s="11"/>
      <c r="AA170" s="11"/>
      <c r="AB170" s="11"/>
      <c r="AC170" s="11"/>
    </row>
    <row r="171" spans="3:29" s="10" customFormat="1" ht="16.2" customHeight="1" thickBot="1" x14ac:dyDescent="0.35">
      <c r="C171" s="103" t="s">
        <v>17</v>
      </c>
      <c r="D171" s="104"/>
      <c r="E171" s="104">
        <f t="shared" si="12"/>
        <v>291</v>
      </c>
      <c r="F171" s="105">
        <v>32</v>
      </c>
      <c r="G171" s="105">
        <v>161</v>
      </c>
      <c r="H171" s="105">
        <v>98</v>
      </c>
      <c r="I171"/>
      <c r="J171"/>
      <c r="K171" s="1"/>
      <c r="L171" s="1"/>
      <c r="M171" s="1"/>
      <c r="N171" s="1"/>
      <c r="O171" s="1"/>
      <c r="P171" s="1"/>
      <c r="Q171" s="2"/>
      <c r="R171" s="2"/>
      <c r="S171" s="2"/>
      <c r="T171" s="1"/>
      <c r="X171" s="83"/>
      <c r="Z171" s="11"/>
      <c r="AA171" s="11"/>
      <c r="AB171" s="11"/>
      <c r="AC171" s="11"/>
    </row>
    <row r="172" spans="3:29" s="10" customFormat="1" ht="16.2" customHeight="1" x14ac:dyDescent="0.3">
      <c r="C172" s="196" t="s">
        <v>18</v>
      </c>
      <c r="D172" s="196"/>
      <c r="E172" s="108">
        <f t="shared" ref="E172:H172" si="13">SUM(E149:E171)</f>
        <v>5856</v>
      </c>
      <c r="F172" s="109">
        <f t="shared" si="13"/>
        <v>686</v>
      </c>
      <c r="G172" s="109">
        <f t="shared" si="13"/>
        <v>3066</v>
      </c>
      <c r="H172" s="109">
        <f t="shared" si="13"/>
        <v>2104</v>
      </c>
      <c r="I172"/>
      <c r="J172"/>
      <c r="K172" s="1"/>
      <c r="L172" s="1"/>
      <c r="M172" s="1"/>
      <c r="N172" s="1"/>
      <c r="O172" s="1"/>
      <c r="P172" s="1"/>
      <c r="Q172" s="2"/>
      <c r="R172" s="2"/>
      <c r="S172" s="2"/>
      <c r="T172" s="1"/>
      <c r="X172" s="83"/>
      <c r="Z172" s="11"/>
      <c r="AA172" s="11"/>
      <c r="AB172" s="11"/>
      <c r="AC172" s="11"/>
    </row>
    <row r="173" spans="3:29" s="10" customFormat="1" ht="16.2" customHeight="1" thickBot="1" x14ac:dyDescent="0.35">
      <c r="C173" s="197" t="s">
        <v>19</v>
      </c>
      <c r="D173" s="197"/>
      <c r="E173" s="110">
        <f>SUM(F173:H173)</f>
        <v>1</v>
      </c>
      <c r="F173" s="110">
        <f>F172/$E$172</f>
        <v>0.1171448087431694</v>
      </c>
      <c r="G173" s="110">
        <f t="shared" ref="G173:H173" si="14">G172/$E$172</f>
        <v>0.52356557377049184</v>
      </c>
      <c r="H173" s="110">
        <f t="shared" si="14"/>
        <v>0.35928961748633881</v>
      </c>
      <c r="I173"/>
      <c r="J173"/>
      <c r="K173" s="1"/>
      <c r="L173" s="1"/>
      <c r="M173" s="1"/>
      <c r="N173" s="1"/>
      <c r="O173" s="1"/>
      <c r="P173" s="1"/>
      <c r="Q173" s="2"/>
      <c r="R173" s="2"/>
      <c r="S173" s="2"/>
      <c r="T173" s="1"/>
      <c r="X173" s="83"/>
      <c r="Z173" s="11"/>
      <c r="AA173" s="11"/>
      <c r="AB173" s="11"/>
      <c r="AC173" s="11"/>
    </row>
    <row r="174" spans="3:29" s="10" customFormat="1" ht="16.2" customHeight="1" x14ac:dyDescent="0.3">
      <c r="C174" s="8" t="s">
        <v>147</v>
      </c>
      <c r="D174" s="111"/>
      <c r="E174" s="111"/>
      <c r="F174" s="7"/>
      <c r="G174" s="7"/>
      <c r="H174" s="7"/>
      <c r="I174"/>
      <c r="J174"/>
      <c r="K174" s="1"/>
      <c r="L174" s="1"/>
      <c r="M174" s="1"/>
      <c r="N174" s="1"/>
      <c r="O174" s="1"/>
      <c r="P174" s="1"/>
      <c r="Q174" s="2"/>
      <c r="R174" s="2"/>
      <c r="S174" s="2"/>
      <c r="T174" s="1"/>
      <c r="X174" s="83"/>
      <c r="Z174" s="11"/>
      <c r="AA174" s="11"/>
      <c r="AB174" s="11"/>
      <c r="AC174" s="11"/>
    </row>
    <row r="175" spans="3:29" s="10" customFormat="1" ht="16.2" customHeight="1" x14ac:dyDescent="0.3">
      <c r="C175" s="8" t="s">
        <v>148</v>
      </c>
      <c r="D175" s="111"/>
      <c r="E175" s="111"/>
      <c r="F175" s="7"/>
      <c r="G175" s="7"/>
      <c r="H175" s="7"/>
      <c r="I175"/>
      <c r="J175"/>
      <c r="K175" s="1"/>
      <c r="L175" s="1"/>
      <c r="M175" s="1"/>
      <c r="N175" s="1"/>
      <c r="O175" s="1"/>
      <c r="P175" s="1"/>
      <c r="Q175" s="2"/>
      <c r="R175" s="2"/>
      <c r="S175" s="2"/>
      <c r="T175" s="1"/>
      <c r="X175" s="83"/>
      <c r="Z175" s="11"/>
      <c r="AA175" s="11"/>
      <c r="AB175" s="11"/>
      <c r="AC175" s="11"/>
    </row>
    <row r="176" spans="3:29" s="83" customFormat="1" ht="12.6" customHeight="1" x14ac:dyDescent="0.2">
      <c r="C176" s="84"/>
      <c r="D176" s="84"/>
      <c r="E176" s="85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</row>
    <row r="177" spans="2:23" s="83" customFormat="1" ht="9" customHeight="1" x14ac:dyDescent="0.2"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</row>
    <row r="178" spans="2:23" s="83" customFormat="1" ht="15.9" customHeight="1" x14ac:dyDescent="0.2">
      <c r="B178" s="2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2"/>
      <c r="U178" s="2"/>
      <c r="V178" s="2"/>
      <c r="W178" s="2"/>
    </row>
    <row r="179" spans="2:23" s="83" customFormat="1" ht="12.75" customHeight="1" x14ac:dyDescent="0.2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2"/>
      <c r="U179" s="2"/>
      <c r="V179" s="2"/>
      <c r="W179" s="2"/>
    </row>
    <row r="180" spans="2:23" s="2" customFormat="1" ht="23.4" customHeight="1" x14ac:dyDescent="0.3">
      <c r="B180" s="1"/>
      <c r="C180" s="1"/>
      <c r="D180" s="1"/>
      <c r="E180" s="1"/>
      <c r="F180" s="1"/>
      <c r="G180" s="1"/>
    </row>
    <row r="181" spans="2:23" s="2" customFormat="1" ht="35.4" customHeight="1" x14ac:dyDescent="0.3">
      <c r="B181"/>
      <c r="C181" s="9"/>
      <c r="D181" s="9"/>
      <c r="E181" s="9"/>
      <c r="F181" s="9"/>
      <c r="G181" s="112"/>
    </row>
    <row r="182" spans="2:23" s="2" customFormat="1" ht="43.5" customHeight="1" x14ac:dyDescent="0.3">
      <c r="B182"/>
      <c r="C182" s="198" t="s">
        <v>20</v>
      </c>
      <c r="D182" s="199"/>
      <c r="E182" s="113">
        <v>2023</v>
      </c>
      <c r="F182" s="113">
        <v>2024</v>
      </c>
      <c r="G182" s="162" t="s">
        <v>33</v>
      </c>
      <c r="H182" s="136"/>
    </row>
    <row r="183" spans="2:23" s="2" customFormat="1" ht="19.5" customHeight="1" x14ac:dyDescent="0.3">
      <c r="B183"/>
      <c r="C183" s="114" t="s">
        <v>21</v>
      </c>
      <c r="D183" s="115"/>
      <c r="E183" s="116">
        <v>225</v>
      </c>
      <c r="F183" s="116">
        <v>124</v>
      </c>
      <c r="G183" s="200">
        <f t="shared" ref="G183:G194" si="15">F183/E183-1</f>
        <v>-0.44888888888888889</v>
      </c>
      <c r="H183" s="201"/>
    </row>
    <row r="184" spans="2:23" s="2" customFormat="1" ht="19.5" customHeight="1" x14ac:dyDescent="0.3">
      <c r="B184"/>
      <c r="C184" s="114" t="s">
        <v>22</v>
      </c>
      <c r="D184" s="115"/>
      <c r="E184" s="116">
        <v>240</v>
      </c>
      <c r="F184" s="116">
        <v>128</v>
      </c>
      <c r="G184" s="200">
        <f t="shared" si="15"/>
        <v>-0.46666666666666667</v>
      </c>
      <c r="H184" s="201"/>
    </row>
    <row r="185" spans="2:23" s="2" customFormat="1" ht="19.5" customHeight="1" x14ac:dyDescent="0.3">
      <c r="B185"/>
      <c r="C185" s="114" t="s">
        <v>23</v>
      </c>
      <c r="D185" s="115"/>
      <c r="E185" s="116">
        <v>275</v>
      </c>
      <c r="F185" s="116">
        <v>163</v>
      </c>
      <c r="G185" s="200">
        <f t="shared" si="15"/>
        <v>-0.40727272727272723</v>
      </c>
      <c r="H185" s="201"/>
    </row>
    <row r="186" spans="2:23" s="2" customFormat="1" ht="19.5" customHeight="1" x14ac:dyDescent="0.3">
      <c r="B186"/>
      <c r="C186" s="114" t="s">
        <v>24</v>
      </c>
      <c r="D186" s="115"/>
      <c r="E186" s="116">
        <v>269</v>
      </c>
      <c r="F186" s="116">
        <v>180</v>
      </c>
      <c r="G186" s="200">
        <f t="shared" si="15"/>
        <v>-0.33085501858736055</v>
      </c>
      <c r="H186" s="201"/>
    </row>
    <row r="187" spans="2:23" s="2" customFormat="1" ht="19.5" customHeight="1" x14ac:dyDescent="0.3">
      <c r="B187"/>
      <c r="C187" s="114" t="s">
        <v>25</v>
      </c>
      <c r="D187" s="115"/>
      <c r="E187" s="116">
        <v>296</v>
      </c>
      <c r="F187" s="116">
        <v>210</v>
      </c>
      <c r="G187" s="200">
        <f t="shared" si="15"/>
        <v>-0.29054054054054057</v>
      </c>
      <c r="H187" s="201"/>
    </row>
    <row r="188" spans="2:23" s="2" customFormat="1" ht="19.5" customHeight="1" x14ac:dyDescent="0.3">
      <c r="B188"/>
      <c r="C188" s="114" t="s">
        <v>26</v>
      </c>
      <c r="D188" s="115"/>
      <c r="E188" s="116">
        <v>289</v>
      </c>
      <c r="F188" s="116">
        <v>225</v>
      </c>
      <c r="G188" s="200">
        <f t="shared" si="15"/>
        <v>-0.22145328719723179</v>
      </c>
      <c r="H188" s="201"/>
    </row>
    <row r="189" spans="2:23" s="2" customFormat="1" ht="19.5" customHeight="1" x14ac:dyDescent="0.3">
      <c r="B189"/>
      <c r="C189" s="114" t="s">
        <v>27</v>
      </c>
      <c r="D189" s="115"/>
      <c r="E189" s="116">
        <v>268</v>
      </c>
      <c r="F189" s="116">
        <v>257</v>
      </c>
      <c r="G189" s="200">
        <f t="shared" si="15"/>
        <v>-4.1044776119402937E-2</v>
      </c>
      <c r="H189" s="201"/>
    </row>
    <row r="190" spans="2:23" s="2" customFormat="1" ht="19.5" customHeight="1" x14ac:dyDescent="0.3">
      <c r="B190"/>
      <c r="C190" s="114" t="s">
        <v>28</v>
      </c>
      <c r="D190" s="115"/>
      <c r="E190" s="116">
        <v>278</v>
      </c>
      <c r="F190" s="116">
        <v>231</v>
      </c>
      <c r="G190" s="200">
        <f t="shared" si="15"/>
        <v>-0.1690647482014388</v>
      </c>
      <c r="H190" s="201"/>
    </row>
    <row r="191" spans="2:23" s="2" customFormat="1" ht="19.2" customHeight="1" x14ac:dyDescent="0.3">
      <c r="B191"/>
      <c r="C191" s="114" t="s">
        <v>29</v>
      </c>
      <c r="D191" s="115"/>
      <c r="E191" s="116">
        <v>271</v>
      </c>
      <c r="F191" s="116">
        <v>294</v>
      </c>
      <c r="G191" s="200">
        <f t="shared" si="15"/>
        <v>8.4870848708487046E-2</v>
      </c>
      <c r="H191" s="201"/>
    </row>
    <row r="192" spans="2:23" s="2" customFormat="1" ht="19.5" customHeight="1" thickBot="1" x14ac:dyDescent="0.35">
      <c r="B192"/>
      <c r="C192" s="114" t="s">
        <v>30</v>
      </c>
      <c r="D192" s="115"/>
      <c r="E192" s="116">
        <v>266</v>
      </c>
      <c r="F192" s="116">
        <v>292</v>
      </c>
      <c r="G192" s="200">
        <f t="shared" si="15"/>
        <v>9.7744360902255689E-2</v>
      </c>
      <c r="H192" s="201"/>
    </row>
    <row r="193" spans="2:29" s="2" customFormat="1" ht="19.5" hidden="1" customHeight="1" x14ac:dyDescent="0.3">
      <c r="B193"/>
      <c r="C193" s="114" t="s">
        <v>31</v>
      </c>
      <c r="D193" s="115"/>
      <c r="E193" s="116">
        <v>211</v>
      </c>
      <c r="F193" s="116"/>
      <c r="G193" s="200">
        <f t="shared" si="15"/>
        <v>-1</v>
      </c>
      <c r="H193" s="201"/>
    </row>
    <row r="194" spans="2:29" s="2" customFormat="1" ht="19.5" hidden="1" customHeight="1" thickBot="1" x14ac:dyDescent="0.35">
      <c r="B194"/>
      <c r="C194" s="117" t="s">
        <v>32</v>
      </c>
      <c r="D194" s="118"/>
      <c r="E194" s="119">
        <v>178</v>
      </c>
      <c r="F194" s="119"/>
      <c r="G194" s="200">
        <f t="shared" si="15"/>
        <v>-1</v>
      </c>
      <c r="H194" s="201"/>
    </row>
    <row r="195" spans="2:29" s="2" customFormat="1" ht="23.4" customHeight="1" x14ac:dyDescent="0.3">
      <c r="B195"/>
      <c r="C195" s="203" t="s">
        <v>18</v>
      </c>
      <c r="D195" s="203"/>
      <c r="E195" s="108">
        <f>SUM(E183:E192)</f>
        <v>2677</v>
      </c>
      <c r="F195" s="108">
        <f>SUM(F183:F194)</f>
        <v>2104</v>
      </c>
      <c r="G195" s="204">
        <f>F195/E195-1</f>
        <v>-0.21404557340306318</v>
      </c>
      <c r="H195" s="204"/>
    </row>
    <row r="196" spans="2:29" s="83" customFormat="1" ht="12.75" customHeight="1" x14ac:dyDescent="0.3">
      <c r="B19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2"/>
      <c r="V196" s="2"/>
      <c r="W196" s="2"/>
    </row>
    <row r="197" spans="2:29" s="10" customFormat="1" ht="16.2" customHeight="1" x14ac:dyDescent="0.3">
      <c r="C197" s="120" t="s">
        <v>149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2"/>
      <c r="S197" s="2"/>
      <c r="T197" s="1"/>
      <c r="X197" s="83"/>
      <c r="Z197" s="11"/>
      <c r="AA197" s="11"/>
      <c r="AB197" s="11"/>
      <c r="AC197" s="11"/>
    </row>
    <row r="198" spans="2:29" ht="15.75" customHeight="1" x14ac:dyDescent="0.3"/>
  </sheetData>
  <mergeCells count="168">
    <mergeCell ref="G190:H190"/>
    <mergeCell ref="G191:H191"/>
    <mergeCell ref="G192:H192"/>
    <mergeCell ref="G193:H193"/>
    <mergeCell ref="G194:H194"/>
    <mergeCell ref="C195:D195"/>
    <mergeCell ref="G195:H195"/>
    <mergeCell ref="G184:H184"/>
    <mergeCell ref="G185:H185"/>
    <mergeCell ref="G186:H186"/>
    <mergeCell ref="G187:H187"/>
    <mergeCell ref="G188:H188"/>
    <mergeCell ref="G189:H189"/>
    <mergeCell ref="C148:D148"/>
    <mergeCell ref="C172:D172"/>
    <mergeCell ref="C173:D173"/>
    <mergeCell ref="C182:D182"/>
    <mergeCell ref="G182:H182"/>
    <mergeCell ref="G183:H183"/>
    <mergeCell ref="C142:F142"/>
    <mergeCell ref="I142:J142"/>
    <mergeCell ref="K142:L142"/>
    <mergeCell ref="M142:N142"/>
    <mergeCell ref="C143:F143"/>
    <mergeCell ref="I143:J143"/>
    <mergeCell ref="K143:L143"/>
    <mergeCell ref="M143:N143"/>
    <mergeCell ref="C104:D104"/>
    <mergeCell ref="C112:D113"/>
    <mergeCell ref="E112:F113"/>
    <mergeCell ref="G112:G113"/>
    <mergeCell ref="H112:J112"/>
    <mergeCell ref="K112:N112"/>
    <mergeCell ref="I113:J113"/>
    <mergeCell ref="K113:L113"/>
    <mergeCell ref="M113:N113"/>
    <mergeCell ref="C99:D99"/>
    <mergeCell ref="C101:D101"/>
    <mergeCell ref="C102:D102"/>
    <mergeCell ref="C103:D103"/>
    <mergeCell ref="P96:P97"/>
    <mergeCell ref="Q96:Q97"/>
    <mergeCell ref="R96:R97"/>
    <mergeCell ref="S96:S97"/>
    <mergeCell ref="T96:T97"/>
    <mergeCell ref="J96:J97"/>
    <mergeCell ref="K96:K97"/>
    <mergeCell ref="L96:L97"/>
    <mergeCell ref="M96:M97"/>
    <mergeCell ref="N96:N97"/>
    <mergeCell ref="O96:O97"/>
    <mergeCell ref="C96:D97"/>
    <mergeCell ref="E96:E97"/>
    <mergeCell ref="F96:F97"/>
    <mergeCell ref="G96:G97"/>
    <mergeCell ref="H96:H97"/>
    <mergeCell ref="I96:I97"/>
    <mergeCell ref="C84:D84"/>
    <mergeCell ref="C85:D85"/>
    <mergeCell ref="C86:D86"/>
    <mergeCell ref="C87:D87"/>
    <mergeCell ref="O80:O81"/>
    <mergeCell ref="P80:P81"/>
    <mergeCell ref="Q80:Q81"/>
    <mergeCell ref="V96:V97"/>
    <mergeCell ref="C98:D98"/>
    <mergeCell ref="U96:U97"/>
    <mergeCell ref="T80:T81"/>
    <mergeCell ref="I80:I81"/>
    <mergeCell ref="J80:J81"/>
    <mergeCell ref="K80:K81"/>
    <mergeCell ref="L80:L81"/>
    <mergeCell ref="M80:M81"/>
    <mergeCell ref="N80:N81"/>
    <mergeCell ref="C82:D82"/>
    <mergeCell ref="C83:D83"/>
    <mergeCell ref="C71:D71"/>
    <mergeCell ref="I71:J71"/>
    <mergeCell ref="C72:D72"/>
    <mergeCell ref="I72:J72"/>
    <mergeCell ref="Q74:S76"/>
    <mergeCell ref="C80:D81"/>
    <mergeCell ref="E80:E81"/>
    <mergeCell ref="F80:F81"/>
    <mergeCell ref="G80:G81"/>
    <mergeCell ref="H80:H81"/>
    <mergeCell ref="R80:R81"/>
    <mergeCell ref="S80:S81"/>
    <mergeCell ref="C68:D68"/>
    <mergeCell ref="Q68:R68"/>
    <mergeCell ref="C69:D69"/>
    <mergeCell ref="Q69:R69"/>
    <mergeCell ref="C70:D70"/>
    <mergeCell ref="Q70:R70"/>
    <mergeCell ref="S64:S66"/>
    <mergeCell ref="T64:T66"/>
    <mergeCell ref="U64:U66"/>
    <mergeCell ref="V64:V66"/>
    <mergeCell ref="C67:D67"/>
    <mergeCell ref="Q67:R67"/>
    <mergeCell ref="K64:K66"/>
    <mergeCell ref="L64:L66"/>
    <mergeCell ref="M64:M66"/>
    <mergeCell ref="N64:N66"/>
    <mergeCell ref="O64:O66"/>
    <mergeCell ref="Q64:R66"/>
    <mergeCell ref="C64:D66"/>
    <mergeCell ref="E64:E66"/>
    <mergeCell ref="F64:F66"/>
    <mergeCell ref="G64:G66"/>
    <mergeCell ref="H64:H66"/>
    <mergeCell ref="I64:J66"/>
    <mergeCell ref="C55:D55"/>
    <mergeCell ref="C56:D56"/>
    <mergeCell ref="C57:D57"/>
    <mergeCell ref="C58:D58"/>
    <mergeCell ref="C59:D59"/>
    <mergeCell ref="C43:U46"/>
    <mergeCell ref="C52:D53"/>
    <mergeCell ref="E52:E53"/>
    <mergeCell ref="F52:F53"/>
    <mergeCell ref="G52:G53"/>
    <mergeCell ref="H52:H53"/>
    <mergeCell ref="I52:I53"/>
    <mergeCell ref="J52:J53"/>
    <mergeCell ref="K52:K53"/>
    <mergeCell ref="L52:L53"/>
    <mergeCell ref="C41:D41"/>
    <mergeCell ref="E41:F41"/>
    <mergeCell ref="J34:J35"/>
    <mergeCell ref="K34:K35"/>
    <mergeCell ref="C36:D36"/>
    <mergeCell ref="E36:F36"/>
    <mergeCell ref="E37:F37"/>
    <mergeCell ref="E38:F38"/>
    <mergeCell ref="C54:D54"/>
    <mergeCell ref="C33:D35"/>
    <mergeCell ref="E33:F35"/>
    <mergeCell ref="G33:K33"/>
    <mergeCell ref="G34:G35"/>
    <mergeCell ref="H34:H35"/>
    <mergeCell ref="I34:I35"/>
    <mergeCell ref="C39:D39"/>
    <mergeCell ref="E39:F39"/>
    <mergeCell ref="C40:D40"/>
    <mergeCell ref="E40:F40"/>
    <mergeCell ref="C28:D28"/>
    <mergeCell ref="E28:F28"/>
    <mergeCell ref="I28:J28"/>
    <mergeCell ref="M28:N28"/>
    <mergeCell ref="C3:X4"/>
    <mergeCell ref="C29:D29"/>
    <mergeCell ref="E29:F29"/>
    <mergeCell ref="I29:J29"/>
    <mergeCell ref="M29:N29"/>
    <mergeCell ref="Y3:Y4"/>
    <mergeCell ref="C5:X5"/>
    <mergeCell ref="C7:X8"/>
    <mergeCell ref="C13:D15"/>
    <mergeCell ref="E13:F15"/>
    <mergeCell ref="G13:J13"/>
    <mergeCell ref="K13:N13"/>
    <mergeCell ref="G14:G15"/>
    <mergeCell ref="H14:H15"/>
    <mergeCell ref="I14:J15"/>
    <mergeCell ref="K14:K15"/>
    <mergeCell ref="L14:L15"/>
    <mergeCell ref="M14:N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2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8" orientation="portrait" r:id="rId1"/>
  <rowBreaks count="2" manualBreakCount="2">
    <brk id="76" min="1" max="21" man="1"/>
    <brk id="143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 JAVIER MAMANI CARITA 2018117926</dc:creator>
  <cp:lastModifiedBy>yubel yessenia salazar rios</cp:lastModifiedBy>
  <cp:lastPrinted>2024-11-19T16:57:03Z</cp:lastPrinted>
  <dcterms:created xsi:type="dcterms:W3CDTF">2024-11-19T13:14:46Z</dcterms:created>
  <dcterms:modified xsi:type="dcterms:W3CDTF">2024-11-22T16:10:37Z</dcterms:modified>
</cp:coreProperties>
</file>