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bajos 2024\subir portal diciembre\"/>
    </mc:Choice>
  </mc:AlternateContent>
  <xr:revisionPtr revIDLastSave="0" documentId="13_ncr:1_{7B931624-3105-4BCF-9961-26D0BFEB12CD}" xr6:coauthVersionLast="47" xr6:coauthVersionMax="47" xr10:uidLastSave="{00000000-0000-0000-0000-000000000000}"/>
  <bookViews>
    <workbookView xWindow="765" yWindow="300" windowWidth="27720" windowHeight="13950" xr2:uid="{C9427297-D94C-4CDB-9423-DAF903396D65}"/>
  </bookViews>
  <sheets>
    <sheet name="Feminicidio" sheetId="1" r:id="rId1"/>
  </sheets>
  <externalReferences>
    <externalReference r:id="rId2"/>
  </externalReferences>
  <definedNames>
    <definedName name="_xlnm._FilterDatabase" localSheetId="0" hidden="1">Feminicidio!$A$210:$Y$210</definedName>
    <definedName name="_xlnm.Print_Area" localSheetId="0">Feminicidio!$A$1:$P$241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7" i="1" l="1"/>
  <c r="G237" i="1"/>
  <c r="F237" i="1"/>
  <c r="E237" i="1"/>
  <c r="D237" i="1"/>
  <c r="C236" i="1"/>
  <c r="C235" i="1"/>
  <c r="C234" i="1"/>
  <c r="C233" i="1"/>
  <c r="C232" i="1"/>
  <c r="C231" i="1"/>
  <c r="C230" i="1"/>
  <c r="C229" i="1"/>
  <c r="C228" i="1"/>
  <c r="C227" i="1"/>
  <c r="C226" i="1"/>
  <c r="C225" i="1"/>
  <c r="C224" i="1"/>
  <c r="C223" i="1"/>
  <c r="C222" i="1"/>
  <c r="C221" i="1"/>
  <c r="C220" i="1"/>
  <c r="C219" i="1"/>
  <c r="C218" i="1"/>
  <c r="C217" i="1"/>
  <c r="C216" i="1"/>
  <c r="C215" i="1"/>
  <c r="C214" i="1"/>
  <c r="C213" i="1"/>
  <c r="C237" i="1" s="1"/>
  <c r="E238" i="1" s="1"/>
  <c r="C212" i="1"/>
  <c r="C211" i="1"/>
  <c r="E203" i="1"/>
  <c r="F203" i="1" s="1"/>
  <c r="D203" i="1"/>
  <c r="F202" i="1"/>
  <c r="F201" i="1"/>
  <c r="F200" i="1"/>
  <c r="F199" i="1"/>
  <c r="F198" i="1"/>
  <c r="F197" i="1"/>
  <c r="F196" i="1"/>
  <c r="F195" i="1"/>
  <c r="F194" i="1"/>
  <c r="F193" i="1"/>
  <c r="F192" i="1"/>
  <c r="F191" i="1"/>
  <c r="D183" i="1"/>
  <c r="E183" i="1" s="1"/>
  <c r="E182" i="1"/>
  <c r="E181" i="1"/>
  <c r="E180" i="1"/>
  <c r="D174" i="1"/>
  <c r="E173" i="1" s="1"/>
  <c r="L172" i="1"/>
  <c r="M172" i="1" s="1"/>
  <c r="M171" i="1"/>
  <c r="M170" i="1"/>
  <c r="M169" i="1"/>
  <c r="M143" i="1"/>
  <c r="M142" i="1"/>
  <c r="E142" i="1"/>
  <c r="F142" i="1" s="1"/>
  <c r="M141" i="1"/>
  <c r="M140" i="1"/>
  <c r="F140" i="1"/>
  <c r="M139" i="1"/>
  <c r="M144" i="1" s="1"/>
  <c r="F139" i="1"/>
  <c r="F138" i="1"/>
  <c r="F136" i="1"/>
  <c r="F135" i="1"/>
  <c r="F134" i="1"/>
  <c r="F132" i="1"/>
  <c r="F131" i="1"/>
  <c r="F130" i="1"/>
  <c r="F129" i="1"/>
  <c r="F128" i="1"/>
  <c r="F127" i="1"/>
  <c r="F126" i="1"/>
  <c r="H125" i="1"/>
  <c r="I125" i="1" s="1"/>
  <c r="F125" i="1"/>
  <c r="F124" i="1"/>
  <c r="M119" i="1"/>
  <c r="N118" i="1"/>
  <c r="N117" i="1"/>
  <c r="N116" i="1"/>
  <c r="D115" i="1"/>
  <c r="E114" i="1" s="1"/>
  <c r="H114" i="1" s="1"/>
  <c r="E112" i="1"/>
  <c r="E111" i="1"/>
  <c r="M110" i="1"/>
  <c r="N108" i="1" s="1"/>
  <c r="E110" i="1"/>
  <c r="N109" i="1"/>
  <c r="E109" i="1"/>
  <c r="E108" i="1"/>
  <c r="H107" i="1"/>
  <c r="D100" i="1"/>
  <c r="E99" i="1" s="1"/>
  <c r="I98" i="1"/>
  <c r="E98" i="1"/>
  <c r="J97" i="1"/>
  <c r="J96" i="1"/>
  <c r="E96" i="1"/>
  <c r="J95" i="1"/>
  <c r="J94" i="1"/>
  <c r="E94" i="1"/>
  <c r="J93" i="1"/>
  <c r="J92" i="1"/>
  <c r="E92" i="1"/>
  <c r="J91" i="1"/>
  <c r="E91" i="1"/>
  <c r="J90" i="1"/>
  <c r="E90" i="1"/>
  <c r="N89" i="1"/>
  <c r="M89" i="1"/>
  <c r="J89" i="1"/>
  <c r="E89" i="1"/>
  <c r="N88" i="1"/>
  <c r="J88" i="1"/>
  <c r="E88" i="1"/>
  <c r="N87" i="1"/>
  <c r="J87" i="1"/>
  <c r="E87" i="1"/>
  <c r="F78" i="1"/>
  <c r="E78" i="1"/>
  <c r="D77" i="1"/>
  <c r="D76" i="1"/>
  <c r="D75" i="1"/>
  <c r="D74" i="1"/>
  <c r="D73" i="1"/>
  <c r="D72" i="1"/>
  <c r="D71" i="1"/>
  <c r="D70" i="1"/>
  <c r="D69" i="1"/>
  <c r="D68" i="1"/>
  <c r="D67" i="1"/>
  <c r="D66" i="1"/>
  <c r="D65" i="1"/>
  <c r="D64" i="1"/>
  <c r="D63" i="1"/>
  <c r="D62" i="1"/>
  <c r="D61" i="1"/>
  <c r="D60" i="1"/>
  <c r="D59" i="1"/>
  <c r="D58" i="1"/>
  <c r="D57" i="1"/>
  <c r="D56" i="1"/>
  <c r="D55" i="1"/>
  <c r="D54" i="1"/>
  <c r="M53" i="1"/>
  <c r="D53" i="1"/>
  <c r="M52" i="1"/>
  <c r="D52" i="1"/>
  <c r="D78" i="1" s="1"/>
  <c r="M51" i="1"/>
  <c r="M50" i="1"/>
  <c r="M49" i="1"/>
  <c r="M48" i="1"/>
  <c r="M47" i="1"/>
  <c r="M46" i="1"/>
  <c r="M45" i="1"/>
  <c r="M44" i="1"/>
  <c r="M43" i="1"/>
  <c r="M42" i="1"/>
  <c r="M41" i="1"/>
  <c r="M40" i="1"/>
  <c r="L31" i="1"/>
  <c r="L54" i="1" s="1"/>
  <c r="N140" i="1" l="1"/>
  <c r="N143" i="1"/>
  <c r="F238" i="1"/>
  <c r="M54" i="1"/>
  <c r="L55" i="1"/>
  <c r="G238" i="1"/>
  <c r="N144" i="1"/>
  <c r="N141" i="1"/>
  <c r="N142" i="1"/>
  <c r="D238" i="1"/>
  <c r="H238" i="1"/>
  <c r="E169" i="1"/>
  <c r="E174" i="1"/>
  <c r="E172" i="1"/>
  <c r="E93" i="1"/>
  <c r="E95" i="1"/>
  <c r="E97" i="1"/>
  <c r="E113" i="1"/>
  <c r="I110" i="1" s="1"/>
  <c r="E115" i="1"/>
  <c r="F133" i="1"/>
  <c r="F137" i="1"/>
  <c r="N139" i="1"/>
  <c r="F141" i="1"/>
  <c r="E171" i="1"/>
  <c r="E170" i="1"/>
  <c r="C238" i="1" l="1"/>
  <c r="H170" i="1"/>
</calcChain>
</file>

<file path=xl/sharedStrings.xml><?xml version="1.0" encoding="utf-8"?>
<sst xmlns="http://schemas.openxmlformats.org/spreadsheetml/2006/main" count="239" uniqueCount="146">
  <si>
    <r>
      <t xml:space="preserve">Figura N° 1: </t>
    </r>
    <r>
      <rPr>
        <sz val="10"/>
        <color theme="1"/>
        <rFont val="Arial"/>
        <family val="2"/>
      </rPr>
      <t>Casos con características de feminicidio atendidos por departamento</t>
    </r>
  </si>
  <si>
    <t>Mes</t>
  </si>
  <si>
    <t>Total</t>
  </si>
  <si>
    <t>Enero</t>
  </si>
  <si>
    <t>Febrero</t>
  </si>
  <si>
    <t>Marzo</t>
  </si>
  <si>
    <t>Abril</t>
  </si>
  <si>
    <t>Mayo</t>
  </si>
  <si>
    <t>Junio</t>
  </si>
  <si>
    <t>Julio</t>
  </si>
  <si>
    <t>Agosto</t>
  </si>
  <si>
    <t>Setiembre</t>
  </si>
  <si>
    <t>Octubre</t>
  </si>
  <si>
    <t>Noviembre</t>
  </si>
  <si>
    <t>Diciembre</t>
  </si>
  <si>
    <t>Año</t>
  </si>
  <si>
    <t>Variación porcentual</t>
  </si>
  <si>
    <t>-</t>
  </si>
  <si>
    <t>Región</t>
  </si>
  <si>
    <t>Acumulado
2009 - 2023</t>
  </si>
  <si>
    <r>
      <t xml:space="preserve">2024 </t>
    </r>
    <r>
      <rPr>
        <b/>
        <vertAlign val="superscript"/>
        <sz val="9"/>
        <color theme="0"/>
        <rFont val="Arial"/>
        <family val="2"/>
      </rPr>
      <t>3/</t>
    </r>
  </si>
  <si>
    <t>Lima Metropolitana</t>
  </si>
  <si>
    <t>Arequipa</t>
  </si>
  <si>
    <t>Cusco</t>
  </si>
  <si>
    <r>
      <t xml:space="preserve">2024 </t>
    </r>
    <r>
      <rPr>
        <b/>
        <vertAlign val="superscript"/>
        <sz val="11"/>
        <color theme="1"/>
        <rFont val="Arial"/>
        <family val="2"/>
      </rPr>
      <t>2/</t>
    </r>
  </si>
  <si>
    <t>Junin</t>
  </si>
  <si>
    <t>Puno</t>
  </si>
  <si>
    <t>2/ Casos con características de feminicidio de enero a diciembre</t>
  </si>
  <si>
    <t>La Libertad</t>
  </si>
  <si>
    <t>Nota: Variación porcentual por año comparado con el año anterior</t>
  </si>
  <si>
    <t>Huanuco</t>
  </si>
  <si>
    <t>Lima Provincia</t>
  </si>
  <si>
    <t>Ayacucho</t>
  </si>
  <si>
    <t>Cajamarca</t>
  </si>
  <si>
    <t>Ancash</t>
  </si>
  <si>
    <t>Piura</t>
  </si>
  <si>
    <t>Lambayeque</t>
  </si>
  <si>
    <t>Callao</t>
  </si>
  <si>
    <t>Ica</t>
  </si>
  <si>
    <t>Tacna</t>
  </si>
  <si>
    <t>San Martin</t>
  </si>
  <si>
    <t>Loreto</t>
  </si>
  <si>
    <t>Apurimac</t>
  </si>
  <si>
    <t>Madre de Dios</t>
  </si>
  <si>
    <t>Huancavelica</t>
  </si>
  <si>
    <t>Ucayali</t>
  </si>
  <si>
    <t>Amazonas</t>
  </si>
  <si>
    <t>Pasco</t>
  </si>
  <si>
    <t>Tumbes</t>
  </si>
  <si>
    <t>Moquegua</t>
  </si>
  <si>
    <t>3/ Casos con características de feminicidio de enero a diciembre</t>
  </si>
  <si>
    <t>/1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</si>
  <si>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Modalidad</t>
  </si>
  <si>
    <t>%</t>
  </si>
  <si>
    <t>Lugar del hecho</t>
  </si>
  <si>
    <t>Área</t>
  </si>
  <si>
    <t>Acuchillamiento</t>
  </si>
  <si>
    <t>Casa de víctima</t>
  </si>
  <si>
    <t>Urbana</t>
  </si>
  <si>
    <t>Envenenamiento</t>
  </si>
  <si>
    <t>Casa de feminicida</t>
  </si>
  <si>
    <t>Rural</t>
  </si>
  <si>
    <t>Quemadura</t>
  </si>
  <si>
    <t>Casa de ambos</t>
  </si>
  <si>
    <t>Golpes</t>
  </si>
  <si>
    <t>Casa de familiar</t>
  </si>
  <si>
    <t>Ahogamiento</t>
  </si>
  <si>
    <t>Centro de labores de víctima</t>
  </si>
  <si>
    <t>Desbarrancamiento</t>
  </si>
  <si>
    <t>Calle - vía pública</t>
  </si>
  <si>
    <t>Atropellamiento</t>
  </si>
  <si>
    <t>Centro de estudios</t>
  </si>
  <si>
    <t>Aplastamiento</t>
  </si>
  <si>
    <t>Hotel / hostal</t>
  </si>
  <si>
    <t>Asfixia / estrangulamiento</t>
  </si>
  <si>
    <t>Centro Poblado</t>
  </si>
  <si>
    <t>Agresiones con objetos filosos</t>
  </si>
  <si>
    <t>Lugar desolado</t>
  </si>
  <si>
    <t>Agresiones con objetos contundentes</t>
  </si>
  <si>
    <t>Otros</t>
  </si>
  <si>
    <t>Disparo por PAF</t>
  </si>
  <si>
    <t>Otro</t>
  </si>
  <si>
    <t>Grupo de edad</t>
  </si>
  <si>
    <t>Niñas y adolescentes</t>
  </si>
  <si>
    <t>¿Estaba gestando?</t>
  </si>
  <si>
    <t>0 a 5 años</t>
  </si>
  <si>
    <t>No</t>
  </si>
  <si>
    <t>6 a 11 años</t>
  </si>
  <si>
    <t>Adultas</t>
  </si>
  <si>
    <t>Si</t>
  </si>
  <si>
    <t>12 a 14 años</t>
  </si>
  <si>
    <t>15 a 17 años</t>
  </si>
  <si>
    <t>18 a 29 años</t>
  </si>
  <si>
    <t>30 a 59 años</t>
  </si>
  <si>
    <t>Adultas mayores</t>
  </si>
  <si>
    <t>60 años a más</t>
  </si>
  <si>
    <t>Número de hijos e hijas</t>
  </si>
  <si>
    <t>Ninguno</t>
  </si>
  <si>
    <t>De 1 a 3</t>
  </si>
  <si>
    <t>De 4 a más</t>
  </si>
  <si>
    <t>Vínculo relacional</t>
  </si>
  <si>
    <t>Esposo</t>
  </si>
  <si>
    <t>Conviviente</t>
  </si>
  <si>
    <t>Enamorado</t>
  </si>
  <si>
    <t>Otra relación de pareja sexo-afectiva</t>
  </si>
  <si>
    <t>Ex esposo</t>
  </si>
  <si>
    <t>Ex conviviente</t>
  </si>
  <si>
    <t>Ex enamorado</t>
  </si>
  <si>
    <t>Padrastro</t>
  </si>
  <si>
    <t>Hijo</t>
  </si>
  <si>
    <t>Nota: Los porcentajes están referidos al grupo de casos vinculados
 a una relación de pareja</t>
  </si>
  <si>
    <t>Tío</t>
  </si>
  <si>
    <t>Sobrino</t>
  </si>
  <si>
    <t>Cuñado</t>
  </si>
  <si>
    <t>Primo</t>
  </si>
  <si>
    <t>Compañero de trabajo</t>
  </si>
  <si>
    <t>Grupo de vínculo</t>
  </si>
  <si>
    <t>Amigo</t>
  </si>
  <si>
    <t>Vecino</t>
  </si>
  <si>
    <t>Pareja</t>
  </si>
  <si>
    <t>Ex pareja</t>
  </si>
  <si>
    <t>Desconocido</t>
  </si>
  <si>
    <t>Familiar</t>
  </si>
  <si>
    <t>Conocido</t>
  </si>
  <si>
    <t>Medidas</t>
  </si>
  <si>
    <t>No tomó ninguna medida</t>
  </si>
  <si>
    <t>Denunció el hecho</t>
  </si>
  <si>
    <t>Buscó ayuda institucional (Estado/ONG)</t>
  </si>
  <si>
    <t>Aceptó ingresar a hogar de refugio temporal</t>
  </si>
  <si>
    <t>Decidió separarse</t>
  </si>
  <si>
    <t>Decidió continuar con el Proceso Judicial</t>
  </si>
  <si>
    <t>Acudió a casa de familiares/ Amistades</t>
  </si>
  <si>
    <t>Solicito medidas de protección a la Autoridad Judicial</t>
  </si>
  <si>
    <t>Se desconoce</t>
  </si>
  <si>
    <r>
      <rPr>
        <b/>
        <sz val="7"/>
        <rFont val="Arial"/>
        <family val="2"/>
      </rPr>
      <t>Nota</t>
    </r>
    <r>
      <rPr>
        <sz val="7"/>
        <rFont val="Arial"/>
        <family val="2"/>
      </rPr>
      <t>: Es necesario precisar que estos datos son de respuesta múltiple</t>
    </r>
  </si>
  <si>
    <t>Efecto de alcohol / drogas</t>
  </si>
  <si>
    <t>Adulto</t>
  </si>
  <si>
    <t>Sin información</t>
  </si>
  <si>
    <t>Situación laboral</t>
  </si>
  <si>
    <t>Si cuenta con ocupación</t>
  </si>
  <si>
    <t>No cuenta con ocupación</t>
  </si>
  <si>
    <t>Periodo</t>
  </si>
  <si>
    <r>
      <t xml:space="preserve">2024 </t>
    </r>
    <r>
      <rPr>
        <b/>
        <vertAlign val="superscript"/>
        <sz val="11"/>
        <color theme="0"/>
        <rFont val="Arial"/>
        <family val="2"/>
      </rPr>
      <t>4/</t>
    </r>
  </si>
  <si>
    <t>/4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</si>
  <si>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Total de Casos</t>
  </si>
  <si>
    <r>
      <t xml:space="preserve">Fuente: </t>
    </r>
    <r>
      <rPr>
        <sz val="10"/>
        <color theme="1"/>
        <rFont val="Arial"/>
        <family val="2"/>
      </rPr>
      <t>Registro de casos con características de feminicidio atendidos por los servicios del Programa Nacional AURORA / SGIC / AURORA / MIMP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</si>
</sst>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x14ac:knownFonts="1">
    <font>
      <sz val="11"/>
      <color theme="1"/>
      <name val="Calibri"/>
      <family val="2"/>
      <scheme val="minor"/>
    </font>
    <font>
      <sz val="11"/>
      <color theme="1"/>
      <name val="Calibri"/>
      <family val="2"/>
      <scheme val="minor"/>
    </font>
    <font>
      <sz val="11"/>
      <color rgb="FFFF0000"/>
      <name val="Calibri"/>
      <family val="2"/>
      <scheme val="minor"/>
    </font>
    <font>
      <b/>
      <sz val="16"/>
      <color theme="0"/>
      <name val="Arial"/>
      <family val="2"/>
    </font>
    <font>
      <b/>
      <sz val="18"/>
      <color theme="1"/>
      <name val="Calibri"/>
      <family val="2"/>
      <scheme val="minor"/>
    </font>
    <font>
      <i/>
      <sz val="10"/>
      <color theme="1"/>
      <name val="Arial"/>
      <family val="2"/>
    </font>
    <font>
      <b/>
      <sz val="11"/>
      <color theme="0"/>
      <name val="Arial"/>
      <family val="2"/>
    </font>
    <font>
      <sz val="11"/>
      <color theme="1"/>
      <name val="Arial"/>
      <family val="2"/>
    </font>
    <font>
      <b/>
      <sz val="10"/>
      <color theme="1"/>
      <name val="Arial"/>
      <family val="2"/>
    </font>
    <font>
      <sz val="10"/>
      <color theme="1"/>
      <name val="Arial"/>
      <family val="2"/>
    </font>
    <font>
      <sz val="9"/>
      <color theme="1"/>
      <name val="Arial"/>
      <family val="2"/>
    </font>
    <font>
      <b/>
      <sz val="11"/>
      <color theme="1"/>
      <name val="Arial"/>
      <family val="2"/>
    </font>
    <font>
      <b/>
      <sz val="9"/>
      <color theme="0"/>
      <name val="Arial"/>
      <family val="2"/>
    </font>
    <font>
      <b/>
      <sz val="11"/>
      <color theme="0"/>
      <name val="Arial Narrow"/>
      <family val="2"/>
    </font>
    <font>
      <b/>
      <sz val="11"/>
      <color theme="1"/>
      <name val="Arial Narrow"/>
      <family val="2"/>
    </font>
    <font>
      <b/>
      <sz val="11"/>
      <name val="Arial Narrow"/>
      <family val="2"/>
    </font>
    <font>
      <b/>
      <sz val="11"/>
      <name val="Arial"/>
      <family val="2"/>
    </font>
    <font>
      <b/>
      <sz val="12"/>
      <color theme="0"/>
      <name val="Arial Narrow"/>
      <family val="2"/>
    </font>
    <font>
      <b/>
      <sz val="10"/>
      <color theme="0"/>
      <name val="Arial"/>
      <family val="2"/>
    </font>
    <font>
      <sz val="10"/>
      <name val="Arial"/>
      <family val="2"/>
    </font>
    <font>
      <sz val="7"/>
      <color theme="1"/>
      <name val="Arial"/>
      <family val="2"/>
    </font>
    <font>
      <b/>
      <sz val="10"/>
      <color theme="0"/>
      <name val="Arial Narrow"/>
      <family val="2"/>
    </font>
    <font>
      <b/>
      <vertAlign val="superscript"/>
      <sz val="9"/>
      <color theme="0"/>
      <name val="Arial"/>
      <family val="2"/>
    </font>
    <font>
      <b/>
      <vertAlign val="superscript"/>
      <sz val="11"/>
      <color theme="1"/>
      <name val="Arial"/>
      <family val="2"/>
    </font>
    <font>
      <b/>
      <sz val="10"/>
      <name val="Arial"/>
      <family val="2"/>
    </font>
    <font>
      <sz val="9"/>
      <color theme="1"/>
      <name val="Calibri"/>
      <family val="2"/>
      <scheme val="minor"/>
    </font>
    <font>
      <sz val="11"/>
      <name val="Calibri"/>
      <family val="2"/>
      <scheme val="minor"/>
    </font>
    <font>
      <b/>
      <sz val="12"/>
      <color theme="0"/>
      <name val="Arial"/>
      <family val="2"/>
    </font>
    <font>
      <b/>
      <sz val="12"/>
      <name val="Arial Narrow"/>
      <family val="2"/>
    </font>
    <font>
      <sz val="7"/>
      <color theme="1"/>
      <name val="Calibri"/>
      <family val="2"/>
      <scheme val="minor"/>
    </font>
    <font>
      <b/>
      <sz val="10"/>
      <color theme="1"/>
      <name val="Arial Narrow"/>
      <family val="2"/>
    </font>
    <font>
      <b/>
      <sz val="12"/>
      <name val="Arial"/>
      <family val="2"/>
    </font>
    <font>
      <b/>
      <sz val="7"/>
      <color theme="1"/>
      <name val="Arial"/>
      <family val="2"/>
    </font>
    <font>
      <b/>
      <sz val="8"/>
      <color theme="1"/>
      <name val="Arial"/>
      <family val="2"/>
    </font>
    <font>
      <b/>
      <sz val="10"/>
      <color rgb="FFC00000"/>
      <name val="Arial"/>
      <family val="2"/>
    </font>
    <font>
      <b/>
      <sz val="9"/>
      <color theme="1"/>
      <name val="Arial"/>
      <family val="2"/>
    </font>
    <font>
      <b/>
      <i/>
      <sz val="9"/>
      <color theme="1"/>
      <name val="Arial"/>
      <family val="2"/>
    </font>
    <font>
      <b/>
      <sz val="16"/>
      <color theme="1"/>
      <name val="Arial"/>
      <family val="2"/>
    </font>
    <font>
      <b/>
      <sz val="16"/>
      <color theme="1"/>
      <name val="Calibri"/>
      <family val="2"/>
      <scheme val="minor"/>
    </font>
    <font>
      <b/>
      <sz val="14"/>
      <color theme="1"/>
      <name val="Calibri"/>
      <family val="2"/>
      <scheme val="minor"/>
    </font>
    <font>
      <b/>
      <sz val="12"/>
      <color theme="1"/>
      <name val="Arial"/>
      <family val="2"/>
    </font>
    <font>
      <sz val="9"/>
      <color rgb="FFFF0000"/>
      <name val="Arial"/>
      <family val="2"/>
    </font>
    <font>
      <sz val="9"/>
      <color theme="0"/>
      <name val="Arial"/>
      <family val="2"/>
    </font>
    <font>
      <b/>
      <sz val="9"/>
      <color rgb="FFFF0000"/>
      <name val="Arial"/>
      <family val="2"/>
    </font>
    <font>
      <sz val="7"/>
      <name val="Arial"/>
      <family val="2"/>
    </font>
    <font>
      <b/>
      <sz val="7"/>
      <name val="Arial"/>
      <family val="2"/>
    </font>
    <font>
      <b/>
      <sz val="14"/>
      <color rgb="FFC00000"/>
      <name val="Arial"/>
      <family val="2"/>
    </font>
    <font>
      <b/>
      <vertAlign val="superscript"/>
      <sz val="11"/>
      <color theme="0"/>
      <name val="Arial"/>
      <family val="2"/>
    </font>
    <font>
      <sz val="11"/>
      <name val="Arial"/>
      <family val="2"/>
    </font>
    <font>
      <sz val="11"/>
      <color theme="1"/>
      <name val="Arial Narrow"/>
      <family val="2"/>
    </font>
    <font>
      <sz val="10"/>
      <name val="Calibri"/>
      <family val="2"/>
    </font>
    <font>
      <sz val="7"/>
      <name val="Arial Narrow"/>
      <family val="2"/>
    </font>
    <font>
      <b/>
      <sz val="15"/>
      <name val="Arial"/>
      <family val="2"/>
    </font>
    <font>
      <sz val="11"/>
      <name val="Arial Narrow"/>
      <family val="2"/>
    </font>
    <font>
      <sz val="10"/>
      <name val="Arial Narrow"/>
      <family val="2"/>
    </font>
  </fonts>
  <fills count="1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indexed="65"/>
        <bgColor indexed="64"/>
      </patternFill>
    </fill>
    <fill>
      <patternFill patternType="solid">
        <fgColor indexed="65"/>
        <bgColor indexed="9"/>
      </patternFill>
    </fill>
    <fill>
      <patternFill patternType="solid">
        <fgColor indexed="9"/>
        <bgColor indexed="64"/>
      </patternFill>
    </fill>
    <fill>
      <patternFill patternType="solid">
        <fgColor rgb="FFAEAAAA"/>
        <bgColor indexed="64"/>
      </patternFill>
    </fill>
    <fill>
      <patternFill patternType="solid">
        <fgColor rgb="FFD0CECE"/>
        <bgColor indexed="64"/>
      </patternFill>
    </fill>
  </fills>
  <borders count="24">
    <border>
      <left/>
      <right/>
      <top/>
      <bottom/>
      <diagonal/>
    </border>
    <border>
      <left/>
      <right/>
      <top/>
      <bottom style="hair">
        <color theme="2" tint="-0.499984740745262"/>
      </bottom>
      <diagonal/>
    </border>
    <border>
      <left/>
      <right/>
      <top style="hair">
        <color theme="2" tint="-0.499984740745262"/>
      </top>
      <bottom style="hair">
        <color theme="2" tint="-0.499984740745262"/>
      </bottom>
      <diagonal/>
    </border>
    <border>
      <left/>
      <right/>
      <top style="medium">
        <color rgb="FFFF0000"/>
      </top>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right/>
      <top/>
      <bottom style="hair">
        <color theme="2" tint="-0.749961851863155"/>
      </bottom>
      <diagonal/>
    </border>
    <border>
      <left/>
      <right/>
      <top style="hair">
        <color theme="2" tint="-0.749961851863155"/>
      </top>
      <bottom style="hair">
        <color theme="2" tint="-0.749961851863155"/>
      </bottom>
      <diagonal/>
    </border>
    <border>
      <left/>
      <right/>
      <top/>
      <bottom style="medium">
        <color rgb="FFFF0000"/>
      </bottom>
      <diagonal/>
    </border>
    <border>
      <left/>
      <right/>
      <top style="medium">
        <color rgb="FFC00000"/>
      </top>
      <bottom/>
      <diagonal/>
    </border>
    <border>
      <left/>
      <right/>
      <top style="hair">
        <color theme="2" tint="-0.499984740745262"/>
      </top>
      <bottom style="medium">
        <color rgb="FFFF0000"/>
      </bottom>
      <diagonal/>
    </border>
    <border>
      <left/>
      <right style="thin">
        <color theme="0"/>
      </right>
      <top/>
      <bottom/>
      <diagonal/>
    </border>
    <border>
      <left style="thin">
        <color theme="0"/>
      </left>
      <right style="thin">
        <color theme="0"/>
      </right>
      <top/>
      <bottom/>
      <diagonal/>
    </border>
    <border>
      <left style="dotted">
        <color theme="2" tint="-9.9978637043366805E-2"/>
      </left>
      <right/>
      <top style="dotted">
        <color theme="2" tint="-9.9978637043366805E-2"/>
      </top>
      <bottom style="dotted">
        <color theme="2" tint="-9.9978637043366805E-2"/>
      </bottom>
      <diagonal/>
    </border>
    <border>
      <left/>
      <right style="dotted">
        <color theme="2" tint="-9.9978637043366805E-2"/>
      </right>
      <top style="dotted">
        <color theme="2" tint="-9.9978637043366805E-2"/>
      </top>
      <bottom style="dotted">
        <color theme="2" tint="-9.9978637043366805E-2"/>
      </bottom>
      <diagonal/>
    </border>
    <border>
      <left style="dotted">
        <color theme="2" tint="-9.9978637043366805E-2"/>
      </left>
      <right style="dotted">
        <color theme="2" tint="-9.9978637043366805E-2"/>
      </right>
      <top style="dotted">
        <color theme="2" tint="-9.9978637043366805E-2"/>
      </top>
      <bottom/>
      <diagonal/>
    </border>
    <border>
      <left style="dotted">
        <color theme="2" tint="-9.9978637043366805E-2"/>
      </left>
      <right/>
      <top style="dotted">
        <color theme="2" tint="-9.9978637043366805E-2"/>
      </top>
      <bottom style="medium">
        <color rgb="FFFF0000"/>
      </bottom>
      <diagonal/>
    </border>
    <border>
      <left/>
      <right style="dotted">
        <color theme="2" tint="-9.9978637043366805E-2"/>
      </right>
      <top style="dotted">
        <color theme="2" tint="-9.9978637043366805E-2"/>
      </top>
      <bottom style="medium">
        <color rgb="FFFF0000"/>
      </bottom>
      <diagonal/>
    </border>
    <border>
      <left style="dotted">
        <color theme="2" tint="-9.9978637043366805E-2"/>
      </left>
      <right/>
      <top style="dotted">
        <color theme="2" tint="-9.9978637043366805E-2"/>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tted">
        <color theme="2" tint="-9.9978637043366805E-2"/>
      </bottom>
      <diagonal/>
    </border>
    <border>
      <left/>
      <right/>
      <top style="dotted">
        <color theme="2" tint="-9.9978637043366805E-2"/>
      </top>
      <bottom/>
      <diagonal/>
    </border>
    <border>
      <left/>
      <right/>
      <top style="dotted">
        <color theme="2" tint="-9.9978637043366805E-2"/>
      </top>
      <bottom style="dotted">
        <color theme="2" tint="-9.9978637043366805E-2"/>
      </bottom>
      <diagonal/>
    </border>
    <border>
      <left/>
      <right/>
      <top/>
      <bottom style="medium">
        <color theme="1" tint="0.34998626667073579"/>
      </bottom>
      <diagonal/>
    </border>
  </borders>
  <cellStyleXfs count="6">
    <xf numFmtId="0" fontId="0" fillId="0" borderId="0"/>
    <xf numFmtId="9" fontId="1" fillId="0" borderId="0" applyFont="0" applyFill="0" applyBorder="0" applyAlignment="0" applyProtection="0"/>
    <xf numFmtId="0" fontId="1" fillId="0" borderId="0"/>
    <xf numFmtId="0" fontId="19" fillId="0" borderId="0"/>
    <xf numFmtId="0" fontId="19" fillId="0" borderId="0"/>
    <xf numFmtId="0" fontId="19" fillId="0" borderId="0"/>
  </cellStyleXfs>
  <cellXfs count="226">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2" borderId="0" xfId="0" applyFont="1" applyFill="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xf numFmtId="0" fontId="8" fillId="0" borderId="0" xfId="0" applyFont="1" applyAlignment="1">
      <alignment horizontal="left"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10" fillId="0" borderId="0" xfId="0" applyFont="1"/>
    <xf numFmtId="0" fontId="11"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2" fillId="0" borderId="0" xfId="0" applyFont="1" applyAlignment="1">
      <alignment horizontal="center" vertical="center"/>
    </xf>
    <xf numFmtId="0" fontId="13" fillId="3" borderId="0" xfId="0" applyFont="1" applyFill="1" applyAlignment="1">
      <alignment horizontal="center" vertical="center"/>
    </xf>
    <xf numFmtId="0" fontId="6" fillId="4" borderId="0" xfId="0" applyFont="1" applyFill="1" applyAlignment="1">
      <alignment horizontal="center" vertical="center"/>
    </xf>
    <xf numFmtId="0" fontId="14" fillId="0" borderId="1" xfId="0" applyFont="1" applyBorder="1" applyAlignment="1">
      <alignment horizontal="left" vertical="center"/>
    </xf>
    <xf numFmtId="3" fontId="11" fillId="0" borderId="1"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4" fillId="0" borderId="0" xfId="0" applyFont="1" applyAlignment="1">
      <alignment vertical="center"/>
    </xf>
    <xf numFmtId="0" fontId="15" fillId="5" borderId="3" xfId="0" applyFont="1" applyFill="1" applyBorder="1" applyAlignment="1">
      <alignment horizontal="center" vertical="center"/>
    </xf>
    <xf numFmtId="3" fontId="16" fillId="6" borderId="3" xfId="2" applyNumberFormat="1" applyFont="1" applyFill="1" applyBorder="1" applyAlignment="1">
      <alignment horizontal="center" vertical="center"/>
    </xf>
    <xf numFmtId="0" fontId="17" fillId="3" borderId="0" xfId="0" applyFont="1" applyFill="1" applyAlignment="1">
      <alignment horizontal="center" vertical="center"/>
    </xf>
    <xf numFmtId="0" fontId="18" fillId="4" borderId="0" xfId="0" applyFont="1" applyFill="1" applyAlignment="1">
      <alignment horizontal="center" vertical="center"/>
    </xf>
    <xf numFmtId="0" fontId="18" fillId="3" borderId="0" xfId="3" applyFont="1" applyFill="1" applyAlignment="1">
      <alignment horizontal="center" vertical="center" wrapText="1"/>
    </xf>
    <xf numFmtId="9" fontId="0" fillId="0" borderId="0" xfId="1" applyFont="1"/>
    <xf numFmtId="0" fontId="14" fillId="0" borderId="4" xfId="0" applyFont="1" applyBorder="1" applyAlignment="1">
      <alignment horizontal="center" vertical="center"/>
    </xf>
    <xf numFmtId="3" fontId="8" fillId="0" borderId="1" xfId="0" applyNumberFormat="1" applyFont="1" applyBorder="1" applyAlignment="1">
      <alignment horizontal="center" vertical="center"/>
    </xf>
    <xf numFmtId="164" fontId="7" fillId="0" borderId="1" xfId="1" applyNumberFormat="1" applyFont="1" applyFill="1" applyBorder="1" applyAlignment="1">
      <alignment horizontal="center" vertical="center"/>
    </xf>
    <xf numFmtId="0" fontId="14" fillId="0" borderId="5" xfId="0" applyFont="1" applyBorder="1" applyAlignment="1">
      <alignment horizontal="center" vertical="center"/>
    </xf>
    <xf numFmtId="0" fontId="20" fillId="0" borderId="0" xfId="0" applyFont="1" applyAlignment="1">
      <alignment vertical="center"/>
    </xf>
    <xf numFmtId="0" fontId="21" fillId="5" borderId="0" xfId="0" applyFont="1" applyFill="1" applyAlignment="1">
      <alignment horizontal="center" vertical="center" wrapText="1"/>
    </xf>
    <xf numFmtId="0" fontId="21" fillId="4" borderId="0" xfId="0" applyFont="1" applyFill="1" applyAlignment="1">
      <alignment horizontal="center" vertical="center" wrapText="1"/>
    </xf>
    <xf numFmtId="0" fontId="14" fillId="0" borderId="6" xfId="0" applyFont="1" applyBorder="1" applyAlignment="1">
      <alignment vertical="center"/>
    </xf>
    <xf numFmtId="0" fontId="11"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4" fillId="0" borderId="0" xfId="0" applyFont="1" applyAlignment="1">
      <alignment horizontal="center" vertical="center"/>
    </xf>
    <xf numFmtId="164" fontId="7" fillId="0" borderId="8" xfId="1" applyNumberFormat="1" applyFont="1" applyFill="1" applyBorder="1" applyAlignment="1">
      <alignment horizontal="center" vertical="center"/>
    </xf>
    <xf numFmtId="0" fontId="11" fillId="0" borderId="7" xfId="0" applyFont="1" applyBorder="1" applyAlignment="1">
      <alignment horizontal="center" vertical="center" wrapText="1"/>
    </xf>
    <xf numFmtId="0" fontId="15" fillId="5" borderId="3" xfId="2" applyFont="1" applyFill="1" applyBorder="1" applyAlignment="1">
      <alignment horizontal="center" vertical="center"/>
    </xf>
    <xf numFmtId="3" fontId="24" fillId="6" borderId="9" xfId="2" applyNumberFormat="1" applyFont="1" applyFill="1" applyBorder="1" applyAlignment="1">
      <alignment horizontal="center" vertical="center"/>
    </xf>
    <xf numFmtId="164" fontId="16" fillId="7" borderId="3" xfId="1" applyNumberFormat="1"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7" fillId="0" borderId="7" xfId="0" applyFont="1" applyBorder="1" applyAlignment="1">
      <alignment horizontal="center" vertical="center"/>
    </xf>
    <xf numFmtId="0" fontId="20" fillId="0" borderId="0" xfId="0" applyFont="1" applyAlignment="1">
      <alignment vertical="top"/>
    </xf>
    <xf numFmtId="0" fontId="15" fillId="5" borderId="3" xfId="0" applyFont="1" applyFill="1" applyBorder="1" applyAlignment="1">
      <alignment horizontal="center" vertical="center"/>
    </xf>
    <xf numFmtId="0" fontId="25" fillId="0" borderId="0" xfId="0" applyFont="1" applyAlignment="1">
      <alignment horizontal="left" vertical="center" wrapText="1"/>
    </xf>
    <xf numFmtId="0" fontId="20" fillId="0" borderId="0" xfId="0" applyFont="1" applyAlignment="1">
      <alignment vertical="top" wrapText="1"/>
    </xf>
    <xf numFmtId="0" fontId="26" fillId="0" borderId="0" xfId="0" applyFont="1"/>
    <xf numFmtId="0" fontId="17" fillId="3" borderId="0" xfId="0" applyFont="1" applyFill="1" applyAlignment="1">
      <alignment horizontal="center" vertical="center" wrapText="1"/>
    </xf>
    <xf numFmtId="0" fontId="27" fillId="4" borderId="0" xfId="0" applyFont="1" applyFill="1" applyAlignment="1">
      <alignment horizontal="center" vertical="center"/>
    </xf>
    <xf numFmtId="0" fontId="27" fillId="5" borderId="0" xfId="0" applyFont="1" applyFill="1" applyAlignment="1">
      <alignment horizontal="center" vertical="center"/>
    </xf>
    <xf numFmtId="0" fontId="17" fillId="4" borderId="0" xfId="0" applyFont="1" applyFill="1" applyAlignment="1">
      <alignment horizontal="center" vertical="center"/>
    </xf>
    <xf numFmtId="0" fontId="28" fillId="5" borderId="0" xfId="0" applyFont="1" applyFill="1" applyAlignment="1">
      <alignment horizontal="center" vertical="center"/>
    </xf>
    <xf numFmtId="0" fontId="29" fillId="0" borderId="0" xfId="0" applyFont="1"/>
    <xf numFmtId="0" fontId="30" fillId="0" borderId="1" xfId="0" applyFont="1" applyBorder="1" applyAlignment="1">
      <alignment vertical="center"/>
    </xf>
    <xf numFmtId="0" fontId="30" fillId="0" borderId="1" xfId="0" applyFont="1" applyBorder="1" applyAlignment="1">
      <alignment horizontal="left" vertical="center"/>
    </xf>
    <xf numFmtId="3" fontId="11" fillId="0" borderId="1" xfId="0" applyNumberFormat="1" applyFont="1" applyBorder="1" applyAlignment="1">
      <alignment horizontal="center"/>
    </xf>
    <xf numFmtId="0" fontId="30" fillId="0" borderId="2" xfId="0" applyFont="1" applyBorder="1" applyAlignment="1">
      <alignment vertical="center"/>
    </xf>
    <xf numFmtId="164" fontId="7" fillId="0" borderId="2" xfId="1" applyNumberFormat="1" applyFont="1" applyFill="1" applyBorder="1" applyAlignment="1">
      <alignment horizontal="center" vertical="center"/>
    </xf>
    <xf numFmtId="0" fontId="30" fillId="0" borderId="2" xfId="0" applyFont="1" applyBorder="1" applyAlignment="1">
      <alignment horizontal="left" vertical="center"/>
    </xf>
    <xf numFmtId="3" fontId="11" fillId="0" borderId="2" xfId="0" applyNumberFormat="1" applyFont="1" applyBorder="1" applyAlignment="1">
      <alignment horizontal="center"/>
    </xf>
    <xf numFmtId="0" fontId="30" fillId="0" borderId="0" xfId="0" applyFont="1" applyAlignment="1">
      <alignment vertical="center"/>
    </xf>
    <xf numFmtId="3" fontId="11" fillId="0" borderId="8" xfId="0" applyNumberFormat="1" applyFont="1" applyBorder="1" applyAlignment="1">
      <alignment horizontal="center"/>
    </xf>
    <xf numFmtId="0" fontId="15" fillId="5" borderId="3" xfId="2" applyFont="1" applyFill="1" applyBorder="1" applyAlignment="1">
      <alignment horizontal="center" vertical="center"/>
    </xf>
    <xf numFmtId="3" fontId="11" fillId="0" borderId="0" xfId="0" applyNumberFormat="1" applyFont="1" applyAlignment="1">
      <alignment horizontal="center" vertical="center"/>
    </xf>
    <xf numFmtId="0" fontId="30" fillId="0" borderId="2" xfId="0" applyFont="1" applyBorder="1" applyAlignment="1">
      <alignment horizontal="left" vertical="center" wrapText="1"/>
    </xf>
    <xf numFmtId="0" fontId="30" fillId="0" borderId="2" xfId="0" applyFont="1" applyBorder="1" applyAlignment="1">
      <alignment vertical="center" wrapText="1"/>
    </xf>
    <xf numFmtId="0" fontId="30" fillId="0" borderId="0" xfId="0" applyFont="1" applyAlignment="1">
      <alignment horizontal="left" vertical="center"/>
    </xf>
    <xf numFmtId="3" fontId="11" fillId="0" borderId="0" xfId="0" applyNumberFormat="1" applyFont="1" applyAlignment="1">
      <alignment horizontal="center"/>
    </xf>
    <xf numFmtId="164" fontId="7" fillId="0" borderId="0" xfId="1" applyNumberFormat="1" applyFont="1" applyFill="1" applyAlignment="1">
      <alignment horizontal="center" vertical="center"/>
    </xf>
    <xf numFmtId="3" fontId="31" fillId="6" borderId="3" xfId="2" applyNumberFormat="1" applyFont="1" applyFill="1" applyBorder="1" applyAlignment="1">
      <alignment horizontal="center" vertical="center"/>
    </xf>
    <xf numFmtId="0" fontId="32" fillId="0" borderId="0" xfId="0" applyFont="1"/>
    <xf numFmtId="0" fontId="20" fillId="0" borderId="0" xfId="0" applyFont="1" applyAlignment="1">
      <alignment horizontal="left" vertical="center" wrapText="1"/>
    </xf>
    <xf numFmtId="0" fontId="12" fillId="0" borderId="0" xfId="0" applyFont="1"/>
    <xf numFmtId="0" fontId="12"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wrapText="1"/>
    </xf>
    <xf numFmtId="0" fontId="13" fillId="3" borderId="0" xfId="0" applyFont="1" applyFill="1" applyAlignment="1">
      <alignment horizontal="center" vertical="center" wrapText="1"/>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3" fillId="0" borderId="0" xfId="0" applyFont="1" applyAlignment="1">
      <alignment horizontal="left"/>
    </xf>
    <xf numFmtId="0" fontId="10" fillId="0" borderId="0" xfId="0" applyFont="1" applyAlignment="1">
      <alignment horizontal="left" wrapText="1"/>
    </xf>
    <xf numFmtId="164" fontId="34" fillId="0" borderId="0" xfId="0" applyNumberFormat="1" applyFont="1" applyAlignment="1">
      <alignment horizontal="left" vertical="top"/>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5" fillId="0" borderId="0" xfId="0" applyFont="1" applyAlignment="1">
      <alignment horizontal="left"/>
    </xf>
    <xf numFmtId="0" fontId="30" fillId="0" borderId="1" xfId="2" applyFont="1" applyBorder="1" applyAlignment="1">
      <alignment horizontal="center" vertical="center"/>
    </xf>
    <xf numFmtId="164" fontId="7" fillId="0" borderId="1" xfId="1" applyNumberFormat="1" applyFont="1" applyFill="1" applyBorder="1" applyAlignment="1">
      <alignment horizontal="center"/>
    </xf>
    <xf numFmtId="0" fontId="30" fillId="0" borderId="8" xfId="2" applyFont="1" applyBorder="1" applyAlignment="1">
      <alignment horizontal="center" vertical="center"/>
    </xf>
    <xf numFmtId="164" fontId="7" fillId="0" borderId="0" xfId="1" applyNumberFormat="1" applyFont="1" applyFill="1" applyAlignment="1">
      <alignment horizontal="center"/>
    </xf>
    <xf numFmtId="0" fontId="28" fillId="5" borderId="3" xfId="2" applyFont="1" applyFill="1" applyBorder="1" applyAlignment="1">
      <alignment horizontal="center"/>
    </xf>
    <xf numFmtId="0" fontId="36" fillId="0" borderId="0" xfId="0" applyFont="1" applyAlignment="1">
      <alignment vertical="top"/>
    </xf>
    <xf numFmtId="0" fontId="10" fillId="2" borderId="0" xfId="0" applyFont="1" applyFill="1"/>
    <xf numFmtId="0" fontId="10" fillId="0" borderId="0" xfId="0" applyFont="1" applyAlignment="1">
      <alignment wrapText="1"/>
    </xf>
    <xf numFmtId="0" fontId="21" fillId="3" borderId="0" xfId="0" applyFont="1" applyFill="1" applyAlignment="1">
      <alignment horizontal="center" vertical="center" wrapText="1"/>
    </xf>
    <xf numFmtId="0" fontId="2" fillId="0" borderId="0" xfId="0" applyFont="1"/>
    <xf numFmtId="0" fontId="30" fillId="0" borderId="0" xfId="2" applyFont="1" applyAlignment="1">
      <alignment horizontal="left" vertical="center"/>
    </xf>
    <xf numFmtId="164" fontId="11" fillId="0" borderId="0" xfId="1" applyNumberFormat="1" applyFont="1" applyFill="1" applyAlignment="1">
      <alignment horizontal="center"/>
    </xf>
    <xf numFmtId="0" fontId="30" fillId="0" borderId="2" xfId="2" applyFont="1" applyBorder="1" applyAlignment="1">
      <alignment horizontal="left" vertical="center"/>
    </xf>
    <xf numFmtId="164" fontId="11" fillId="0" borderId="2" xfId="1" applyNumberFormat="1" applyFont="1" applyFill="1" applyBorder="1" applyAlignment="1">
      <alignment horizontal="center"/>
    </xf>
    <xf numFmtId="0" fontId="30" fillId="0" borderId="8" xfId="2" applyFont="1" applyBorder="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9" fontId="12" fillId="2" borderId="0" xfId="1" applyFont="1" applyFill="1" applyBorder="1" applyAlignment="1">
      <alignment horizontal="center" vertical="center" wrapText="1"/>
    </xf>
    <xf numFmtId="0" fontId="30" fillId="2" borderId="1" xfId="0" applyFont="1" applyFill="1" applyBorder="1" applyAlignment="1">
      <alignment horizontal="left" vertical="center"/>
    </xf>
    <xf numFmtId="0" fontId="11" fillId="2" borderId="1" xfId="2" applyFont="1" applyFill="1" applyBorder="1" applyAlignment="1">
      <alignment horizontal="center" vertical="center"/>
    </xf>
    <xf numFmtId="164" fontId="7" fillId="2" borderId="1" xfId="1" applyNumberFormat="1" applyFont="1" applyFill="1" applyBorder="1" applyAlignment="1">
      <alignment horizontal="center" vertical="center"/>
    </xf>
    <xf numFmtId="0" fontId="11" fillId="2" borderId="2" xfId="2" applyFont="1" applyFill="1" applyBorder="1" applyAlignment="1">
      <alignment horizontal="center" vertical="center"/>
    </xf>
    <xf numFmtId="164" fontId="7" fillId="2" borderId="2" xfId="1" applyNumberFormat="1" applyFont="1" applyFill="1" applyBorder="1" applyAlignment="1">
      <alignment horizontal="center" vertical="center"/>
    </xf>
    <xf numFmtId="0" fontId="37" fillId="0" borderId="0" xfId="0" applyFont="1" applyAlignment="1">
      <alignment horizontal="right" vertical="center"/>
    </xf>
    <xf numFmtId="164" fontId="38" fillId="0" borderId="0" xfId="0" quotePrefix="1" applyNumberFormat="1" applyFont="1" applyAlignment="1">
      <alignment horizontal="center" vertical="center"/>
    </xf>
    <xf numFmtId="0" fontId="30" fillId="2" borderId="1" xfId="0" applyFont="1" applyFill="1" applyBorder="1" applyAlignment="1">
      <alignment horizontal="left" vertical="center"/>
    </xf>
    <xf numFmtId="0" fontId="39" fillId="0" borderId="0" xfId="0" applyFont="1"/>
    <xf numFmtId="9" fontId="10" fillId="0" borderId="0" xfId="0" applyNumberFormat="1" applyFont="1"/>
    <xf numFmtId="0" fontId="30" fillId="7" borderId="2" xfId="2" applyFont="1" applyFill="1" applyBorder="1" applyAlignment="1">
      <alignment horizontal="left" vertical="center"/>
    </xf>
    <xf numFmtId="0" fontId="11" fillId="7" borderId="2" xfId="2" applyFont="1" applyFill="1" applyBorder="1" applyAlignment="1">
      <alignment horizontal="center" vertical="center"/>
    </xf>
    <xf numFmtId="164" fontId="7" fillId="7" borderId="2" xfId="1" applyNumberFormat="1" applyFont="1" applyFill="1" applyBorder="1" applyAlignment="1">
      <alignment horizontal="center" vertical="center"/>
    </xf>
    <xf numFmtId="0" fontId="40" fillId="0" borderId="0" xfId="0" applyFont="1" applyAlignment="1">
      <alignment horizontal="left"/>
    </xf>
    <xf numFmtId="164" fontId="41" fillId="0" borderId="0" xfId="1" applyNumberFormat="1" applyFont="1"/>
    <xf numFmtId="9" fontId="10" fillId="0" borderId="0" xfId="1" applyFont="1"/>
    <xf numFmtId="0" fontId="42" fillId="0" borderId="0" xfId="0" applyFont="1"/>
    <xf numFmtId="0" fontId="10" fillId="0" borderId="0" xfId="0" applyFont="1" applyAlignment="1">
      <alignment horizontal="left" vertical="top" wrapText="1"/>
    </xf>
    <xf numFmtId="0" fontId="10" fillId="0" borderId="0" xfId="0" applyFont="1" applyAlignment="1">
      <alignment vertical="top" wrapText="1"/>
    </xf>
    <xf numFmtId="0" fontId="6" fillId="4" borderId="0" xfId="0" applyFont="1" applyFill="1" applyAlignment="1">
      <alignment horizontal="center" vertical="center"/>
    </xf>
    <xf numFmtId="0" fontId="30" fillId="8" borderId="1" xfId="0" applyFont="1" applyFill="1" applyBorder="1" applyAlignment="1">
      <alignment horizontal="left" vertical="center"/>
    </xf>
    <xf numFmtId="0" fontId="11" fillId="8" borderId="1" xfId="2" applyFont="1" applyFill="1" applyBorder="1" applyAlignment="1">
      <alignment horizontal="center" vertical="center"/>
    </xf>
    <xf numFmtId="164" fontId="7" fillId="8" borderId="1" xfId="1" applyNumberFormat="1" applyFont="1" applyFill="1" applyBorder="1" applyAlignment="1">
      <alignment horizontal="center" vertical="center"/>
    </xf>
    <xf numFmtId="0" fontId="30" fillId="8" borderId="10" xfId="0" applyFont="1" applyFill="1" applyBorder="1" applyAlignment="1">
      <alignment horizontal="left" vertical="center"/>
    </xf>
    <xf numFmtId="0" fontId="11" fillId="8" borderId="0" xfId="2" applyFont="1" applyFill="1" applyAlignment="1">
      <alignment horizontal="center" vertical="center"/>
    </xf>
    <xf numFmtId="164" fontId="7" fillId="8" borderId="0" xfId="1" applyNumberFormat="1" applyFont="1" applyFill="1" applyAlignment="1">
      <alignment horizontal="center" vertical="center"/>
    </xf>
    <xf numFmtId="0" fontId="30" fillId="6" borderId="2" xfId="2" applyFont="1" applyFill="1" applyBorder="1" applyAlignment="1">
      <alignment horizontal="left" vertical="center"/>
    </xf>
    <xf numFmtId="0" fontId="11" fillId="9" borderId="2" xfId="2" applyFont="1" applyFill="1" applyBorder="1" applyAlignment="1">
      <alignment horizontal="center" vertical="center"/>
    </xf>
    <xf numFmtId="164" fontId="7" fillId="9" borderId="2" xfId="1" applyNumberFormat="1" applyFont="1" applyFill="1" applyBorder="1" applyAlignment="1">
      <alignment horizontal="center" vertical="center"/>
    </xf>
    <xf numFmtId="0" fontId="28" fillId="5" borderId="3" xfId="2" applyFont="1" applyFill="1" applyBorder="1" applyAlignment="1">
      <alignment horizontal="center" vertical="center"/>
    </xf>
    <xf numFmtId="164" fontId="16" fillId="6" borderId="3" xfId="1" applyNumberFormat="1" applyFont="1" applyFill="1" applyBorder="1" applyAlignment="1">
      <alignment horizontal="center" vertical="center"/>
    </xf>
    <xf numFmtId="0" fontId="20" fillId="0" borderId="0" xfId="0" applyFont="1" applyAlignment="1">
      <alignment horizontal="left"/>
    </xf>
    <xf numFmtId="0" fontId="30" fillId="8" borderId="8" xfId="2" applyFont="1" applyFill="1" applyBorder="1" applyAlignment="1">
      <alignment horizontal="left" vertical="center"/>
    </xf>
    <xf numFmtId="0" fontId="35" fillId="2" borderId="0" xfId="2" applyFont="1" applyFill="1" applyAlignment="1">
      <alignment wrapText="1"/>
    </xf>
    <xf numFmtId="0" fontId="35" fillId="2" borderId="0" xfId="2" applyFont="1" applyFill="1" applyAlignment="1">
      <alignment vertical="center" wrapText="1"/>
    </xf>
    <xf numFmtId="0" fontId="10" fillId="2" borderId="0" xfId="2" applyFont="1" applyFill="1" applyAlignment="1">
      <alignment horizontal="left" vertical="center" wrapText="1"/>
    </xf>
    <xf numFmtId="0" fontId="10" fillId="2" borderId="0" xfId="2" applyFont="1" applyFill="1" applyAlignment="1">
      <alignment horizontal="left" vertical="center" wrapText="1"/>
    </xf>
    <xf numFmtId="0" fontId="13" fillId="4" borderId="0" xfId="0" applyFont="1" applyFill="1" applyAlignment="1">
      <alignment horizontal="center" vertical="center"/>
    </xf>
    <xf numFmtId="0" fontId="43" fillId="2" borderId="0" xfId="2" applyFont="1" applyFill="1" applyAlignment="1">
      <alignment wrapText="1"/>
    </xf>
    <xf numFmtId="164" fontId="11" fillId="0" borderId="0" xfId="1" applyNumberFormat="1" applyFont="1" applyFill="1" applyAlignment="1">
      <alignment horizontal="center" vertical="center"/>
    </xf>
    <xf numFmtId="0" fontId="44" fillId="0" borderId="3" xfId="2" applyFont="1" applyBorder="1" applyAlignment="1">
      <alignment horizontal="left" vertical="center"/>
    </xf>
    <xf numFmtId="0" fontId="28" fillId="0" borderId="3" xfId="2" applyFont="1" applyBorder="1" applyAlignment="1">
      <alignment horizontal="center" vertical="center"/>
    </xf>
    <xf numFmtId="3" fontId="16" fillId="0" borderId="3" xfId="2" applyNumberFormat="1" applyFont="1" applyBorder="1" applyAlignment="1">
      <alignment horizontal="center" vertical="center"/>
    </xf>
    <xf numFmtId="0" fontId="20" fillId="0" borderId="0" xfId="0" applyFont="1" applyAlignment="1">
      <alignment horizontal="left" vertical="top"/>
    </xf>
    <xf numFmtId="0" fontId="28" fillId="0" borderId="0" xfId="2" applyFont="1" applyAlignment="1">
      <alignment horizontal="left" vertical="center"/>
    </xf>
    <xf numFmtId="3" fontId="16" fillId="0" borderId="0" xfId="2" applyNumberFormat="1" applyFont="1" applyAlignment="1">
      <alignment horizontal="center" vertical="center"/>
    </xf>
    <xf numFmtId="164" fontId="16" fillId="0" borderId="0" xfId="1" applyNumberFormat="1" applyFont="1" applyFill="1" applyBorder="1" applyAlignment="1">
      <alignment horizontal="center" vertical="center"/>
    </xf>
    <xf numFmtId="0" fontId="13" fillId="5" borderId="0" xfId="0" applyFont="1" applyFill="1" applyAlignment="1">
      <alignment horizontal="center" vertical="center"/>
    </xf>
    <xf numFmtId="0" fontId="30" fillId="0" borderId="1" xfId="0" applyFont="1" applyBorder="1" applyAlignment="1">
      <alignment vertical="center"/>
    </xf>
    <xf numFmtId="0" fontId="8" fillId="0" borderId="0" xfId="0" applyFont="1" applyAlignment="1">
      <alignment horizontal="left"/>
    </xf>
    <xf numFmtId="0" fontId="30" fillId="0" borderId="2" xfId="0" applyFont="1" applyBorder="1" applyAlignment="1">
      <alignment vertical="center"/>
    </xf>
    <xf numFmtId="164" fontId="46" fillId="0" borderId="0" xfId="0" applyNumberFormat="1" applyFont="1" applyAlignment="1">
      <alignment horizontal="left" vertical="top"/>
    </xf>
    <xf numFmtId="0" fontId="30" fillId="0" borderId="0" xfId="0" applyFont="1" applyAlignment="1">
      <alignment vertical="center"/>
    </xf>
    <xf numFmtId="0" fontId="10" fillId="0" borderId="0" xfId="0" applyFont="1" applyAlignment="1">
      <alignment horizontal="right"/>
    </xf>
    <xf numFmtId="9" fontId="10" fillId="0" borderId="0" xfId="1" applyFont="1" applyAlignment="1">
      <alignment horizontal="center"/>
    </xf>
    <xf numFmtId="0" fontId="12" fillId="2" borderId="0" xfId="0" applyFont="1" applyFill="1"/>
    <xf numFmtId="0" fontId="12" fillId="2" borderId="0" xfId="0" applyFont="1" applyFill="1" applyAlignment="1">
      <alignment horizontal="center"/>
    </xf>
    <xf numFmtId="0" fontId="35" fillId="2" borderId="0" xfId="0" applyFont="1" applyFill="1" applyAlignment="1">
      <alignment vertical="center"/>
    </xf>
    <xf numFmtId="0" fontId="10" fillId="2" borderId="0" xfId="0" applyFont="1" applyFill="1" applyAlignment="1">
      <alignment horizontal="center" vertical="center"/>
    </xf>
    <xf numFmtId="9" fontId="35" fillId="2" borderId="0" xfId="1" applyFont="1" applyFill="1" applyBorder="1" applyAlignment="1">
      <alignment horizontal="center" vertical="center"/>
    </xf>
    <xf numFmtId="0" fontId="10" fillId="0" borderId="0" xfId="0" applyFont="1" applyAlignment="1">
      <alignment horizontal="center" vertical="center"/>
    </xf>
    <xf numFmtId="3" fontId="0" fillId="0" borderId="0" xfId="0" applyNumberFormat="1"/>
    <xf numFmtId="0" fontId="0" fillId="2" borderId="0" xfId="0" applyFill="1"/>
    <xf numFmtId="0" fontId="35" fillId="0" borderId="0" xfId="0" applyFont="1" applyAlignment="1">
      <alignment vertical="center"/>
    </xf>
    <xf numFmtId="9" fontId="35" fillId="0" borderId="0" xfId="1" applyFont="1" applyFill="1" applyBorder="1" applyAlignment="1">
      <alignment horizontal="center" vertical="center"/>
    </xf>
    <xf numFmtId="0" fontId="19" fillId="10" borderId="0" xfId="3" applyFill="1" applyAlignment="1">
      <alignment vertical="center"/>
    </xf>
    <xf numFmtId="0" fontId="0" fillId="0" borderId="0" xfId="0" applyAlignment="1">
      <alignment vertical="center"/>
    </xf>
    <xf numFmtId="0" fontId="40" fillId="10" borderId="0" xfId="3" applyFont="1" applyFill="1" applyAlignment="1">
      <alignment vertical="center"/>
    </xf>
    <xf numFmtId="0" fontId="6" fillId="3" borderId="0" xfId="3" applyFont="1" applyFill="1" applyAlignment="1">
      <alignment horizontal="center" vertical="center" wrapText="1"/>
    </xf>
    <xf numFmtId="0" fontId="6" fillId="3" borderId="11" xfId="3" applyFont="1" applyFill="1" applyBorder="1" applyAlignment="1">
      <alignment horizontal="center" vertical="center" wrapText="1"/>
    </xf>
    <xf numFmtId="0" fontId="6" fillId="4" borderId="12" xfId="3" applyFont="1" applyFill="1" applyBorder="1" applyAlignment="1">
      <alignment horizontal="center" vertical="center" wrapText="1"/>
    </xf>
    <xf numFmtId="3" fontId="14" fillId="2" borderId="13" xfId="3" applyNumberFormat="1" applyFont="1" applyFill="1" applyBorder="1" applyAlignment="1">
      <alignment horizontal="center" vertical="center"/>
    </xf>
    <xf numFmtId="3" fontId="14" fillId="2" borderId="14" xfId="3" applyNumberFormat="1" applyFont="1" applyFill="1" applyBorder="1" applyAlignment="1">
      <alignment horizontal="center" vertical="center"/>
    </xf>
    <xf numFmtId="3" fontId="48" fillId="2" borderId="15" xfId="3" applyNumberFormat="1" applyFont="1" applyFill="1" applyBorder="1" applyAlignment="1">
      <alignment horizontal="center" vertical="center"/>
    </xf>
    <xf numFmtId="164" fontId="16" fillId="2" borderId="13" xfId="1" applyNumberFormat="1" applyFont="1" applyFill="1" applyBorder="1" applyAlignment="1">
      <alignment horizontal="center" vertical="center"/>
    </xf>
    <xf numFmtId="0" fontId="49" fillId="11" borderId="0" xfId="0" applyFont="1" applyFill="1"/>
    <xf numFmtId="0" fontId="50" fillId="12" borderId="0" xfId="4" applyFont="1" applyFill="1" applyAlignment="1">
      <alignment horizontal="left"/>
    </xf>
    <xf numFmtId="3" fontId="14" fillId="2" borderId="16" xfId="3" applyNumberFormat="1" applyFont="1" applyFill="1" applyBorder="1" applyAlignment="1">
      <alignment horizontal="center" vertical="center"/>
    </xf>
    <xf numFmtId="3" fontId="14" fillId="2" borderId="17" xfId="3" applyNumberFormat="1" applyFont="1" applyFill="1" applyBorder="1" applyAlignment="1">
      <alignment horizontal="center" vertical="center"/>
    </xf>
    <xf numFmtId="164" fontId="16" fillId="2" borderId="18" xfId="1" applyNumberFormat="1" applyFont="1" applyFill="1" applyBorder="1" applyAlignment="1">
      <alignment horizontal="center" vertical="center"/>
    </xf>
    <xf numFmtId="0" fontId="16" fillId="13" borderId="3" xfId="2" applyFont="1" applyFill="1" applyBorder="1" applyAlignment="1">
      <alignment horizontal="center" vertical="center"/>
    </xf>
    <xf numFmtId="3" fontId="16" fillId="14" borderId="3" xfId="2" applyNumberFormat="1" applyFont="1" applyFill="1" applyBorder="1" applyAlignment="1">
      <alignment horizontal="center" vertical="center"/>
    </xf>
    <xf numFmtId="164" fontId="16" fillId="14" borderId="3" xfId="2" applyNumberFormat="1" applyFont="1" applyFill="1" applyBorder="1" applyAlignment="1">
      <alignment horizontal="center" vertical="center"/>
    </xf>
    <xf numFmtId="0" fontId="10" fillId="2" borderId="0" xfId="2" applyFont="1" applyFill="1"/>
    <xf numFmtId="0" fontId="1" fillId="2" borderId="0" xfId="2" applyFill="1"/>
    <xf numFmtId="0" fontId="51" fillId="2" borderId="0" xfId="3" applyFont="1" applyFill="1" applyAlignment="1">
      <alignment horizontal="left" vertical="top" wrapText="1"/>
    </xf>
    <xf numFmtId="0" fontId="19" fillId="2" borderId="0" xfId="5" applyFill="1" applyAlignment="1">
      <alignment vertical="center"/>
    </xf>
    <xf numFmtId="3" fontId="15" fillId="2" borderId="0" xfId="3" applyNumberFormat="1" applyFont="1" applyFill="1" applyAlignment="1">
      <alignment horizontal="left" vertical="center"/>
    </xf>
    <xf numFmtId="3" fontId="48" fillId="2" borderId="0" xfId="3" applyNumberFormat="1" applyFont="1" applyFill="1" applyAlignment="1">
      <alignment horizontal="center" vertical="center"/>
    </xf>
    <xf numFmtId="164" fontId="16" fillId="2" borderId="0" xfId="1" applyNumberFormat="1" applyFont="1" applyFill="1" applyBorder="1" applyAlignment="1">
      <alignment horizontal="center" vertical="center"/>
    </xf>
    <xf numFmtId="0" fontId="0" fillId="2" borderId="0" xfId="0" applyFill="1" applyAlignment="1">
      <alignment horizontal="centerContinuous" vertical="center"/>
    </xf>
    <xf numFmtId="0" fontId="52" fillId="2" borderId="0" xfId="0" applyFont="1" applyFill="1" applyAlignment="1">
      <alignment horizontal="center" vertical="center" wrapText="1"/>
    </xf>
    <xf numFmtId="0" fontId="13" fillId="3" borderId="11" xfId="3" applyFont="1" applyFill="1" applyBorder="1" applyAlignment="1">
      <alignment vertical="center" wrapText="1"/>
    </xf>
    <xf numFmtId="0" fontId="13" fillId="4" borderId="12"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20" xfId="3" applyFont="1" applyFill="1" applyBorder="1" applyAlignment="1">
      <alignment horizontal="center" vertical="center" wrapText="1"/>
    </xf>
    <xf numFmtId="3" fontId="15" fillId="0" borderId="21" xfId="3" applyNumberFormat="1" applyFont="1" applyBorder="1" applyAlignment="1">
      <alignment horizontal="left" vertical="center"/>
    </xf>
    <xf numFmtId="3" fontId="15" fillId="0" borderId="21" xfId="3" applyNumberFormat="1" applyFont="1" applyBorder="1" applyAlignment="1">
      <alignment horizontal="center" vertical="center"/>
    </xf>
    <xf numFmtId="3" fontId="53" fillId="0" borderId="21" xfId="3" applyNumberFormat="1" applyFont="1" applyBorder="1" applyAlignment="1">
      <alignment horizontal="center" vertical="center"/>
    </xf>
    <xf numFmtId="3" fontId="0" fillId="0" borderId="0" xfId="0" applyNumberFormat="1" applyAlignment="1">
      <alignment vertical="center"/>
    </xf>
    <xf numFmtId="3" fontId="15" fillId="0" borderId="22" xfId="3" applyNumberFormat="1" applyFont="1" applyBorder="1" applyAlignment="1">
      <alignment horizontal="left" vertical="center"/>
    </xf>
    <xf numFmtId="3" fontId="15" fillId="0" borderId="22" xfId="3" applyNumberFormat="1" applyFont="1" applyBorder="1" applyAlignment="1">
      <alignment horizontal="center" vertical="center"/>
    </xf>
    <xf numFmtId="3" fontId="53" fillId="0" borderId="22" xfId="3" applyNumberFormat="1" applyFont="1" applyBorder="1" applyAlignment="1">
      <alignment horizontal="center" vertical="center"/>
    </xf>
    <xf numFmtId="0" fontId="15" fillId="5" borderId="3" xfId="3" applyFont="1" applyFill="1" applyBorder="1" applyAlignment="1">
      <alignment horizontal="center" vertical="center"/>
    </xf>
    <xf numFmtId="3" fontId="15" fillId="6" borderId="3" xfId="3" applyNumberFormat="1" applyFont="1" applyFill="1" applyBorder="1" applyAlignment="1">
      <alignment horizontal="center" vertical="center"/>
    </xf>
    <xf numFmtId="3" fontId="15" fillId="5" borderId="3" xfId="3" applyNumberFormat="1" applyFont="1" applyFill="1" applyBorder="1" applyAlignment="1">
      <alignment horizontal="center" vertical="center"/>
    </xf>
    <xf numFmtId="3" fontId="15" fillId="6" borderId="23" xfId="3" applyNumberFormat="1" applyFont="1" applyFill="1" applyBorder="1" applyAlignment="1">
      <alignment horizontal="center" vertical="center"/>
    </xf>
    <xf numFmtId="164" fontId="15" fillId="7" borderId="23" xfId="1" applyNumberFormat="1" applyFont="1" applyFill="1" applyBorder="1" applyAlignment="1">
      <alignment horizontal="center" vertical="center"/>
    </xf>
    <xf numFmtId="0" fontId="51" fillId="2" borderId="0" xfId="3" applyFont="1" applyFill="1" applyAlignment="1">
      <alignment vertical="center"/>
    </xf>
    <xf numFmtId="0" fontId="54" fillId="2" borderId="0" xfId="3" applyFont="1" applyFill="1" applyAlignment="1">
      <alignment vertical="center"/>
    </xf>
    <xf numFmtId="0" fontId="8" fillId="0" borderId="0" xfId="0" applyFont="1"/>
    <xf numFmtId="1" fontId="12" fillId="2" borderId="0" xfId="1" applyNumberFormat="1" applyFont="1" applyFill="1" applyBorder="1" applyAlignment="1">
      <alignment horizontal="center"/>
    </xf>
    <xf numFmtId="9" fontId="12" fillId="2" borderId="0" xfId="1" applyFont="1" applyFill="1" applyBorder="1" applyAlignment="1">
      <alignment horizontal="center"/>
    </xf>
  </cellXfs>
  <cellStyles count="6">
    <cellStyle name="Normal" xfId="0" builtinId="0"/>
    <cellStyle name="Normal 2 2 2" xfId="4" xr:uid="{F81BC1DF-23CA-45CA-B4CF-5512FFD749FF}"/>
    <cellStyle name="Normal 2 2 3" xfId="2" xr:uid="{40D343F7-10FB-4B52-A6ED-FACA44110A52}"/>
    <cellStyle name="Normal 2 3" xfId="3" xr:uid="{834DE8C6-FE72-43A1-9DCE-E1E8581A12FD}"/>
    <cellStyle name="Normal 3 2" xfId="5" xr:uid="{A4EABD21-6C6C-47D5-824C-E3AA76630EF8}"/>
    <cellStyle name="Porcentaje" xfId="1" builtinId="5"/>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cene3d>
              <a:camera prst="orthographicFront"/>
              <a:lightRig rig="threePt" dir="t"/>
            </a:scene3d>
            <a:sp3d>
              <a:bevelT/>
            </a:sp3d>
          </c:spPr>
          <c:dPt>
            <c:idx val="0"/>
            <c:bubble3D val="0"/>
            <c:spPr>
              <a:solidFill>
                <a:schemeClr val="accent5">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17C6-45F2-94E2-862BACDF73A8}"/>
              </c:ext>
            </c:extLst>
          </c:dPt>
          <c:dPt>
            <c:idx val="1"/>
            <c:bubble3D val="0"/>
            <c:spPr>
              <a:solidFill>
                <a:srgbClr val="DF661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17C6-45F2-94E2-862BACDF73A8}"/>
              </c:ext>
            </c:extLst>
          </c:dPt>
          <c:dPt>
            <c:idx val="2"/>
            <c:bubble3D val="0"/>
            <c:spPr>
              <a:solidFill>
                <a:schemeClr val="accent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17C6-45F2-94E2-862BACDF73A8}"/>
              </c:ext>
            </c:extLst>
          </c:dPt>
          <c:dPt>
            <c:idx val="3"/>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17C6-45F2-94E2-862BACDF73A8}"/>
              </c:ext>
            </c:extLst>
          </c:dPt>
          <c:dLbls>
            <c:dLbl>
              <c:idx val="0"/>
              <c:layout>
                <c:manualLayout>
                  <c:x val="0.22291396082111845"/>
                  <c:y val="3.233646005390338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7C6-45F2-94E2-862BACDF73A8}"/>
                </c:ext>
              </c:extLst>
            </c:dLbl>
            <c:dLbl>
              <c:idx val="1"/>
              <c:layout>
                <c:manualLayout>
                  <c:x val="0.3074153654887411"/>
                  <c:y val="8.021188183553582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extLst>
                <c:ext xmlns:c15="http://schemas.microsoft.com/office/drawing/2012/chart" uri="{CE6537A1-D6FC-4f65-9D91-7224C49458BB}">
                  <c15:layout>
                    <c:manualLayout>
                      <c:w val="0.28250884508209095"/>
                      <c:h val="0.25018773004840905"/>
                    </c:manualLayout>
                  </c15:layout>
                </c:ext>
                <c:ext xmlns:c16="http://schemas.microsoft.com/office/drawing/2014/chart" uri="{C3380CC4-5D6E-409C-BE32-E72D297353CC}">
                  <c16:uniqueId val="{00000003-17C6-45F2-94E2-862BACDF73A8}"/>
                </c:ext>
              </c:extLst>
            </c:dLbl>
            <c:dLbl>
              <c:idx val="2"/>
              <c:layout>
                <c:manualLayout>
                  <c:x val="-0.20349503750976272"/>
                  <c:y val="-4.771823618127551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17C6-45F2-94E2-862BACDF73A8}"/>
                </c:ext>
              </c:extLst>
            </c:dLbl>
            <c:dLbl>
              <c:idx val="3"/>
              <c:layout>
                <c:manualLayout>
                  <c:x val="2.8322425912355592E-3"/>
                  <c:y val="-8.8652886404261208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extLst>
                <c:ext xmlns:c15="http://schemas.microsoft.com/office/drawing/2012/chart" uri="{CE6537A1-D6FC-4f65-9D91-7224C49458BB}">
                  <c15:layout>
                    <c:manualLayout>
                      <c:w val="0.34622705165105028"/>
                      <c:h val="0.30558286518632427"/>
                    </c:manualLayout>
                  </c15:layout>
                </c:ext>
                <c:ext xmlns:c16="http://schemas.microsoft.com/office/drawing/2014/chart" uri="{C3380CC4-5D6E-409C-BE32-E72D297353CC}">
                  <c16:uniqueId val="{00000007-17C6-45F2-94E2-862BACDF73A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Feminicidio!$B$124:$B$127</c:f>
              <c:strCache>
                <c:ptCount val="4"/>
                <c:pt idx="0">
                  <c:v>Esposo</c:v>
                </c:pt>
                <c:pt idx="1">
                  <c:v>Conviviente</c:v>
                </c:pt>
                <c:pt idx="2">
                  <c:v>Enamorado</c:v>
                </c:pt>
                <c:pt idx="3">
                  <c:v>Otra relación de pareja sexo-afectiva</c:v>
                </c:pt>
              </c:strCache>
            </c:strRef>
          </c:cat>
          <c:val>
            <c:numRef>
              <c:f>Feminicidio!$E$124:$E$127</c:f>
              <c:numCache>
                <c:formatCode>General</c:formatCode>
                <c:ptCount val="4"/>
                <c:pt idx="0">
                  <c:v>17</c:v>
                </c:pt>
                <c:pt idx="1">
                  <c:v>53</c:v>
                </c:pt>
                <c:pt idx="2">
                  <c:v>12</c:v>
                </c:pt>
                <c:pt idx="3">
                  <c:v>4</c:v>
                </c:pt>
              </c:numCache>
            </c:numRef>
          </c:val>
          <c:extLst>
            <c:ext xmlns:c16="http://schemas.microsoft.com/office/drawing/2014/chart" uri="{C3380CC4-5D6E-409C-BE32-E72D297353CC}">
              <c16:uniqueId val="{00000008-17C6-45F2-94E2-862BACDF73A8}"/>
            </c:ext>
          </c:extLst>
        </c:ser>
        <c:dLbls>
          <c:showLegendKey val="0"/>
          <c:showVal val="1"/>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r>
              <a:rPr lang="en-US" sz="1100" b="1" i="0" cap="none" spc="0" baseline="0">
                <a:ln>
                  <a:noFill/>
                </a:ln>
                <a:solidFill>
                  <a:schemeClr val="tx1"/>
                </a:solidFill>
                <a:effectLst/>
                <a:latin typeface="Arial Narrow" panose="020B0606020202030204" pitchFamily="34" charset="0"/>
                <a:cs typeface="Arial" panose="020B0604020202020204" pitchFamily="34" charset="0"/>
              </a:rPr>
              <a:t>Gráfico N°1: Casos con caracteristicas de feminicidio atendidos según año</a:t>
            </a:r>
            <a:endParaRPr lang="es-PE" sz="1100" b="1">
              <a:solidFill>
                <a:schemeClr val="tx1"/>
              </a:solidFill>
              <a:effectLst/>
              <a:latin typeface="Arial Narrow" panose="020B0606020202030204" pitchFamily="34" charset="0"/>
              <a:cs typeface="Arial" panose="020B0604020202020204" pitchFamily="34" charset="0"/>
            </a:endParaRPr>
          </a:p>
        </c:rich>
      </c:tx>
      <c:layout>
        <c:manualLayout>
          <c:xMode val="edge"/>
          <c:yMode val="edge"/>
          <c:x val="0.1582727891386434"/>
          <c:y val="1.1764705882352941E-2"/>
        </c:manualLayout>
      </c:layout>
      <c:overlay val="0"/>
      <c:spPr>
        <a:noFill/>
        <a:ln>
          <a:noFill/>
        </a:ln>
        <a:effectLst/>
      </c:spPr>
      <c:txPr>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3.6554159055590389E-2"/>
          <c:y val="0.16755104773457719"/>
          <c:w val="0.94113098607710621"/>
          <c:h val="0.65887812003685453"/>
        </c:manualLayout>
      </c:layout>
      <c:barChart>
        <c:barDir val="col"/>
        <c:grouping val="clustered"/>
        <c:varyColors val="0"/>
        <c:ser>
          <c:idx val="0"/>
          <c:order val="0"/>
          <c:spPr>
            <a:solidFill>
              <a:schemeClr val="accent5">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Feminicidio!$J$39:$K$54</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 2/</c:v>
                </c:pt>
              </c:strCache>
            </c:strRef>
          </c:cat>
          <c:val>
            <c:numRef>
              <c:f>Feminicidio!$L$39:$L$54</c:f>
              <c:numCache>
                <c:formatCode>#,##0</c:formatCode>
                <c:ptCount val="16"/>
                <c:pt idx="0">
                  <c:v>139</c:v>
                </c:pt>
                <c:pt idx="1">
                  <c:v>121</c:v>
                </c:pt>
                <c:pt idx="2">
                  <c:v>93</c:v>
                </c:pt>
                <c:pt idx="3">
                  <c:v>83</c:v>
                </c:pt>
                <c:pt idx="4">
                  <c:v>131</c:v>
                </c:pt>
                <c:pt idx="5">
                  <c:v>96</c:v>
                </c:pt>
                <c:pt idx="6">
                  <c:v>95</c:v>
                </c:pt>
                <c:pt idx="7">
                  <c:v>124</c:v>
                </c:pt>
                <c:pt idx="8">
                  <c:v>121</c:v>
                </c:pt>
                <c:pt idx="9">
                  <c:v>149</c:v>
                </c:pt>
                <c:pt idx="10">
                  <c:v>166</c:v>
                </c:pt>
                <c:pt idx="11">
                  <c:v>131</c:v>
                </c:pt>
                <c:pt idx="12">
                  <c:v>136</c:v>
                </c:pt>
                <c:pt idx="13">
                  <c:v>130</c:v>
                </c:pt>
                <c:pt idx="14">
                  <c:v>170</c:v>
                </c:pt>
                <c:pt idx="15">
                  <c:v>162</c:v>
                </c:pt>
              </c:numCache>
            </c:numRef>
          </c:val>
          <c:extLst>
            <c:ext xmlns:c16="http://schemas.microsoft.com/office/drawing/2014/chart" uri="{C3380CC4-5D6E-409C-BE32-E72D297353CC}">
              <c16:uniqueId val="{00000000-4C53-49E1-AF06-78ACD5BEAE9F}"/>
            </c:ext>
          </c:extLst>
        </c:ser>
        <c:dLbls>
          <c:dLblPos val="outEnd"/>
          <c:showLegendKey val="0"/>
          <c:showVal val="1"/>
          <c:showCatName val="0"/>
          <c:showSerName val="0"/>
          <c:showPercent val="0"/>
          <c:showBubbleSize val="0"/>
        </c:dLbls>
        <c:gapWidth val="100"/>
        <c:overlap val="-24"/>
        <c:axId val="413010568"/>
        <c:axId val="413016056"/>
      </c:barChart>
      <c:catAx>
        <c:axId val="413010568"/>
        <c:scaling>
          <c:orientation val="minMax"/>
        </c:scaling>
        <c:delete val="0"/>
        <c:axPos val="b"/>
        <c:numFmt formatCode="General" sourceLinked="1"/>
        <c:majorTickMark val="none"/>
        <c:minorTickMark val="none"/>
        <c:tickLblPos val="nextTo"/>
        <c:spPr>
          <a:noFill/>
          <a:ln w="9525" cap="flat" cmpd="sng" algn="ctr">
            <a:solidFill>
              <a:schemeClr val="tx1">
                <a:alpha val="54000"/>
              </a:schemeClr>
            </a:solidFill>
            <a:round/>
          </a:ln>
          <a:effectLst/>
        </c:spPr>
        <c:txPr>
          <a:bodyPr rot="-27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es-PE"/>
          </a:p>
        </c:txPr>
        <c:crossAx val="413016056"/>
        <c:crosses val="autoZero"/>
        <c:auto val="1"/>
        <c:lblAlgn val="ctr"/>
        <c:lblOffset val="100"/>
        <c:noMultiLvlLbl val="0"/>
      </c:catAx>
      <c:valAx>
        <c:axId val="413016056"/>
        <c:scaling>
          <c:orientation val="minMax"/>
          <c:max val="200"/>
        </c:scaling>
        <c:delete val="1"/>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crossAx val="413010568"/>
        <c:crosses val="autoZero"/>
        <c:crossBetween val="between"/>
      </c:valAx>
      <c:spPr>
        <a:noFill/>
        <a:ln>
          <a:noFill/>
        </a:ln>
        <a:effectLst/>
      </c:spPr>
    </c:plotArea>
    <c:plotVisOnly val="1"/>
    <c:dispBlanksAs val="gap"/>
    <c:showDLblsOverMax val="0"/>
  </c:chart>
  <c:spPr>
    <a:noFill/>
    <a:ln>
      <a:noFill/>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92651860508275"/>
          <c:y val="9.8069889314133907E-2"/>
          <c:w val="0.45500073804173335"/>
          <c:h val="0.87335869143578426"/>
        </c:manualLayout>
      </c:layout>
      <c:barChart>
        <c:barDir val="bar"/>
        <c:grouping val="clustered"/>
        <c:varyColors val="1"/>
        <c:ser>
          <c:idx val="1"/>
          <c:order val="0"/>
          <c:spPr>
            <a:scene3d>
              <a:camera prst="orthographicFront"/>
              <a:lightRig rig="threePt" dir="t"/>
            </a:scene3d>
            <a:sp3d>
              <a:bevelT/>
            </a:sp3d>
          </c:spPr>
          <c:invertIfNegative val="0"/>
          <c:dPt>
            <c:idx val="0"/>
            <c:invertIfNegative val="0"/>
            <c:bubble3D val="0"/>
            <c:spPr>
              <a:solidFill>
                <a:schemeClr val="accent5">
                  <a:lumMod val="75000"/>
                </a:schemeClr>
              </a:solidFill>
              <a:ln>
                <a:noFill/>
              </a:ln>
              <a:effectLst>
                <a:innerShdw blurRad="114300">
                  <a:schemeClr val="accent2"/>
                </a:innerShdw>
              </a:effectLst>
              <a:scene3d>
                <a:camera prst="orthographicFront"/>
                <a:lightRig rig="threePt" dir="t"/>
              </a:scene3d>
              <a:sp3d>
                <a:bevelT/>
              </a:sp3d>
            </c:spPr>
            <c:extLst>
              <c:ext xmlns:c16="http://schemas.microsoft.com/office/drawing/2014/chart" uri="{C3380CC4-5D6E-409C-BE32-E72D297353CC}">
                <c16:uniqueId val="{00000001-3F9C-4378-909C-7FE5CC7E100E}"/>
              </c:ext>
            </c:extLst>
          </c:dPt>
          <c:dPt>
            <c:idx val="1"/>
            <c:invertIfNegative val="0"/>
            <c:bubble3D val="0"/>
            <c:spPr>
              <a:solidFill>
                <a:schemeClr val="accent4"/>
              </a:solidFill>
              <a:ln>
                <a:noFill/>
              </a:ln>
              <a:effectLst>
                <a:innerShdw blurRad="114300">
                  <a:schemeClr val="accent4"/>
                </a:innerShdw>
              </a:effectLst>
              <a:scene3d>
                <a:camera prst="orthographicFront"/>
                <a:lightRig rig="threePt" dir="t"/>
              </a:scene3d>
              <a:sp3d>
                <a:bevelT/>
              </a:sp3d>
            </c:spPr>
            <c:extLst>
              <c:ext xmlns:c16="http://schemas.microsoft.com/office/drawing/2014/chart" uri="{C3380CC4-5D6E-409C-BE32-E72D297353CC}">
                <c16:uniqueId val="{00000003-3F9C-4378-909C-7FE5CC7E100E}"/>
              </c:ext>
            </c:extLst>
          </c:dPt>
          <c:dPt>
            <c:idx val="2"/>
            <c:invertIfNegative val="0"/>
            <c:bubble3D val="0"/>
            <c:spPr>
              <a:pattFill prst="narVert">
                <a:fgClr>
                  <a:schemeClr val="accent6"/>
                </a:fgClr>
                <a:bgClr>
                  <a:schemeClr val="accent6">
                    <a:lumMod val="20000"/>
                    <a:lumOff val="80000"/>
                  </a:schemeClr>
                </a:bgClr>
              </a:pattFill>
              <a:ln>
                <a:noFill/>
              </a:ln>
              <a:effectLst>
                <a:innerShdw blurRad="114300">
                  <a:schemeClr val="accent6"/>
                </a:innerShdw>
              </a:effectLst>
              <a:scene3d>
                <a:camera prst="orthographicFront"/>
                <a:lightRig rig="threePt" dir="t"/>
              </a:scene3d>
              <a:sp3d>
                <a:bevelT/>
              </a:sp3d>
            </c:spPr>
            <c:extLst>
              <c:ext xmlns:c16="http://schemas.microsoft.com/office/drawing/2014/chart" uri="{C3380CC4-5D6E-409C-BE32-E72D297353CC}">
                <c16:uniqueId val="{00000005-3F9C-4378-909C-7FE5CC7E100E}"/>
              </c:ext>
            </c:extLst>
          </c:dPt>
          <c:dPt>
            <c:idx val="3"/>
            <c:invertIfNegative val="0"/>
            <c:bubble3D val="0"/>
            <c:spPr>
              <a:solidFill>
                <a:schemeClr val="accent2"/>
              </a:solidFill>
              <a:ln>
                <a:noFill/>
              </a:ln>
              <a:effectLst>
                <a:innerShdw blurRad="114300">
                  <a:schemeClr val="accent2">
                    <a:lumMod val="60000"/>
                  </a:schemeClr>
                </a:innerShdw>
              </a:effectLst>
              <a:scene3d>
                <a:camera prst="orthographicFront"/>
                <a:lightRig rig="threePt" dir="t"/>
              </a:scene3d>
              <a:sp3d>
                <a:bevelT/>
              </a:sp3d>
            </c:spPr>
            <c:extLst>
              <c:ext xmlns:c16="http://schemas.microsoft.com/office/drawing/2014/chart" uri="{C3380CC4-5D6E-409C-BE32-E72D297353CC}">
                <c16:uniqueId val="{00000007-3F9C-4378-909C-7FE5CC7E100E}"/>
              </c:ext>
            </c:extLst>
          </c:dPt>
          <c:dPt>
            <c:idx val="4"/>
            <c:invertIfNegative val="0"/>
            <c:bubble3D val="0"/>
            <c:spPr>
              <a:pattFill prst="narVert">
                <a:fgClr>
                  <a:schemeClr val="accent4">
                    <a:lumMod val="60000"/>
                  </a:schemeClr>
                </a:fgClr>
                <a:bgClr>
                  <a:schemeClr val="accent4">
                    <a:lumMod val="60000"/>
                    <a:lumMod val="20000"/>
                    <a:lumOff val="80000"/>
                  </a:schemeClr>
                </a:bgClr>
              </a:pattFill>
              <a:ln>
                <a:noFill/>
              </a:ln>
              <a:effectLst>
                <a:innerShdw blurRad="114300">
                  <a:schemeClr val="accent4">
                    <a:lumMod val="60000"/>
                  </a:schemeClr>
                </a:innerShdw>
              </a:effectLst>
              <a:scene3d>
                <a:camera prst="orthographicFront"/>
                <a:lightRig rig="threePt" dir="t"/>
              </a:scene3d>
              <a:sp3d>
                <a:bevelT/>
              </a:sp3d>
            </c:spPr>
            <c:extLst>
              <c:ext xmlns:c16="http://schemas.microsoft.com/office/drawing/2014/chart" uri="{C3380CC4-5D6E-409C-BE32-E72D297353CC}">
                <c16:uniqueId val="{00000009-3F9C-4378-909C-7FE5CC7E100E}"/>
              </c:ext>
            </c:extLst>
          </c:dPt>
          <c:dPt>
            <c:idx val="5"/>
            <c:invertIfNegative val="0"/>
            <c:bubble3D val="0"/>
            <c:spPr>
              <a:pattFill prst="narVert">
                <a:fgClr>
                  <a:schemeClr val="accent6">
                    <a:lumMod val="60000"/>
                  </a:schemeClr>
                </a:fgClr>
                <a:bgClr>
                  <a:schemeClr val="accent6">
                    <a:lumMod val="60000"/>
                    <a:lumMod val="20000"/>
                    <a:lumOff val="80000"/>
                  </a:schemeClr>
                </a:bgClr>
              </a:pattFill>
              <a:ln>
                <a:noFill/>
              </a:ln>
              <a:effectLst>
                <a:innerShdw blurRad="114300">
                  <a:schemeClr val="accent6">
                    <a:lumMod val="60000"/>
                  </a:schemeClr>
                </a:innerShdw>
              </a:effectLst>
              <a:scene3d>
                <a:camera prst="orthographicFront"/>
                <a:lightRig rig="threePt" dir="t"/>
              </a:scene3d>
              <a:sp3d>
                <a:bevelT/>
              </a:sp3d>
            </c:spPr>
            <c:extLst>
              <c:ext xmlns:c16="http://schemas.microsoft.com/office/drawing/2014/chart" uri="{C3380CC4-5D6E-409C-BE32-E72D297353CC}">
                <c16:uniqueId val="{0000000B-3F9C-4378-909C-7FE5CC7E100E}"/>
              </c:ext>
            </c:extLst>
          </c:dPt>
          <c:dPt>
            <c:idx val="6"/>
            <c:invertIfNegative val="0"/>
            <c:bubble3D val="0"/>
            <c:spPr>
              <a:pattFill prst="narVert">
                <a:fgClr>
                  <a:schemeClr val="accent2">
                    <a:lumMod val="80000"/>
                    <a:lumOff val="20000"/>
                  </a:schemeClr>
                </a:fgClr>
                <a:bgClr>
                  <a:schemeClr val="accent2">
                    <a:lumMod val="80000"/>
                    <a:lumOff val="20000"/>
                    <a:lumMod val="20000"/>
                    <a:lumOff val="80000"/>
                  </a:schemeClr>
                </a:bgClr>
              </a:pattFill>
              <a:ln>
                <a:noFill/>
              </a:ln>
              <a:effectLst>
                <a:innerShdw blurRad="114300">
                  <a:schemeClr val="accent2">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D-3F9C-4378-909C-7FE5CC7E100E}"/>
              </c:ext>
            </c:extLst>
          </c:dPt>
          <c:dPt>
            <c:idx val="7"/>
            <c:invertIfNegative val="0"/>
            <c:bubble3D val="0"/>
            <c:spPr>
              <a:pattFill prst="narVert">
                <a:fgClr>
                  <a:schemeClr val="accent4">
                    <a:lumMod val="80000"/>
                    <a:lumOff val="20000"/>
                  </a:schemeClr>
                </a:fgClr>
                <a:bgClr>
                  <a:schemeClr val="accent4">
                    <a:lumMod val="80000"/>
                    <a:lumOff val="20000"/>
                    <a:lumMod val="20000"/>
                    <a:lumOff val="80000"/>
                  </a:schemeClr>
                </a:bgClr>
              </a:pattFill>
              <a:ln>
                <a:noFill/>
              </a:ln>
              <a:effectLst>
                <a:innerShdw blurRad="114300">
                  <a:schemeClr val="accent4">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F-3F9C-4378-909C-7FE5CC7E100E}"/>
              </c:ext>
            </c:extLst>
          </c:dPt>
          <c:dPt>
            <c:idx val="8"/>
            <c:invertIfNegative val="0"/>
            <c:bubble3D val="0"/>
            <c:spPr>
              <a:solidFill>
                <a:schemeClr val="accent4">
                  <a:lumMod val="75000"/>
                </a:schemeClr>
              </a:solidFill>
              <a:ln>
                <a:noFill/>
              </a:ln>
              <a:effectLst>
                <a:innerShdw blurRad="114300">
                  <a:schemeClr val="accent6">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11-3F9C-4378-909C-7FE5CC7E100E}"/>
              </c:ext>
            </c:extLst>
          </c:dPt>
          <c:dPt>
            <c:idx val="9"/>
            <c:invertIfNegative val="0"/>
            <c:bubble3D val="0"/>
            <c:spPr>
              <a:solidFill>
                <a:schemeClr val="accent6">
                  <a:lumMod val="75000"/>
                </a:schemeClr>
              </a:solidFill>
              <a:ln>
                <a:noFill/>
              </a:ln>
              <a:effectLst>
                <a:innerShdw blurRad="114300">
                  <a:schemeClr val="accent2">
                    <a:lumMod val="80000"/>
                  </a:schemeClr>
                </a:innerShdw>
              </a:effectLst>
              <a:scene3d>
                <a:camera prst="orthographicFront"/>
                <a:lightRig rig="threePt" dir="t"/>
              </a:scene3d>
              <a:sp3d>
                <a:bevelT/>
              </a:sp3d>
            </c:spPr>
            <c:extLst>
              <c:ext xmlns:c16="http://schemas.microsoft.com/office/drawing/2014/chart" uri="{C3380CC4-5D6E-409C-BE32-E72D297353CC}">
                <c16:uniqueId val="{00000013-3F9C-4378-909C-7FE5CC7E10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Feminicidio!$B$151:$B$160</c:f>
              <c:strCache>
                <c:ptCount val="10"/>
                <c:pt idx="0">
                  <c:v>No tomó ninguna medida</c:v>
                </c:pt>
                <c:pt idx="1">
                  <c:v>Denunció el hecho</c:v>
                </c:pt>
                <c:pt idx="2">
                  <c:v>Buscó ayuda institucional (Estado/ONG)</c:v>
                </c:pt>
                <c:pt idx="3">
                  <c:v>Aceptó ingresar a hogar de refugio temporal</c:v>
                </c:pt>
                <c:pt idx="4">
                  <c:v>Decidió separarse</c:v>
                </c:pt>
                <c:pt idx="5">
                  <c:v>Decidió continuar con el Proceso Judicial</c:v>
                </c:pt>
                <c:pt idx="6">
                  <c:v>Acudió a casa de familiares/ Amistades</c:v>
                </c:pt>
                <c:pt idx="7">
                  <c:v>Solicito medidas de protección a la Autoridad Judicial</c:v>
                </c:pt>
                <c:pt idx="8">
                  <c:v>Otro</c:v>
                </c:pt>
                <c:pt idx="9">
                  <c:v>Se desconoce</c:v>
                </c:pt>
              </c:strCache>
            </c:strRef>
          </c:cat>
          <c:val>
            <c:numRef>
              <c:f>Feminicidio!$E$151:$E$160</c:f>
              <c:numCache>
                <c:formatCode>#,##0</c:formatCode>
                <c:ptCount val="10"/>
                <c:pt idx="0">
                  <c:v>88</c:v>
                </c:pt>
                <c:pt idx="1">
                  <c:v>25</c:v>
                </c:pt>
                <c:pt idx="2">
                  <c:v>0</c:v>
                </c:pt>
                <c:pt idx="3">
                  <c:v>0</c:v>
                </c:pt>
                <c:pt idx="4">
                  <c:v>21</c:v>
                </c:pt>
                <c:pt idx="5">
                  <c:v>2</c:v>
                </c:pt>
                <c:pt idx="6">
                  <c:v>5</c:v>
                </c:pt>
                <c:pt idx="7">
                  <c:v>9</c:v>
                </c:pt>
                <c:pt idx="8">
                  <c:v>7</c:v>
                </c:pt>
                <c:pt idx="9">
                  <c:v>21</c:v>
                </c:pt>
              </c:numCache>
            </c:numRef>
          </c:val>
          <c:extLst>
            <c:ext xmlns:c16="http://schemas.microsoft.com/office/drawing/2014/chart" uri="{C3380CC4-5D6E-409C-BE32-E72D297353CC}">
              <c16:uniqueId val="{00000014-3F9C-4378-909C-7FE5CC7E100E}"/>
            </c:ext>
          </c:extLst>
        </c:ser>
        <c:dLbls>
          <c:dLblPos val="outEnd"/>
          <c:showLegendKey val="0"/>
          <c:showVal val="1"/>
          <c:showCatName val="0"/>
          <c:showSerName val="0"/>
          <c:showPercent val="0"/>
          <c:showBubbleSize val="0"/>
        </c:dLbls>
        <c:gapWidth val="50"/>
        <c:overlap val="-30"/>
        <c:axId val="413014096"/>
        <c:axId val="413010960"/>
      </c:barChart>
      <c:catAx>
        <c:axId val="413014096"/>
        <c:scaling>
          <c:orientation val="maxMin"/>
        </c:scaling>
        <c:delete val="0"/>
        <c:axPos val="l"/>
        <c:numFmt formatCode="General" sourceLinked="0"/>
        <c:majorTickMark val="out"/>
        <c:minorTickMark val="none"/>
        <c:tickLblPos val="nextTo"/>
        <c:spPr>
          <a:noFill/>
          <a:ln w="15875" cap="flat" cmpd="dbl" algn="ctr">
            <a:solidFill>
              <a:schemeClr val="tx1">
                <a:lumMod val="50000"/>
                <a:lumOff val="50000"/>
              </a:schemeClr>
            </a:solidFill>
            <a:round/>
          </a:ln>
          <a:effectLst/>
        </c:spPr>
        <c:txPr>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PE"/>
          </a:p>
        </c:txPr>
        <c:crossAx val="413010960"/>
        <c:crosses val="autoZero"/>
        <c:auto val="0"/>
        <c:lblAlgn val="ctr"/>
        <c:lblOffset val="100"/>
        <c:noMultiLvlLbl val="0"/>
      </c:catAx>
      <c:valAx>
        <c:axId val="413010960"/>
        <c:scaling>
          <c:orientation val="minMax"/>
        </c:scaling>
        <c:delete val="1"/>
        <c:axPos val="t"/>
        <c:numFmt formatCode="#,##0" sourceLinked="1"/>
        <c:majorTickMark val="none"/>
        <c:minorTickMark val="none"/>
        <c:tickLblPos val="nextTo"/>
        <c:crossAx val="41301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216739</xdr:colOff>
      <xdr:row>122</xdr:row>
      <xdr:rowOff>251497</xdr:rowOff>
    </xdr:from>
    <xdr:to>
      <xdr:col>9</xdr:col>
      <xdr:colOff>472328</xdr:colOff>
      <xdr:row>126</xdr:row>
      <xdr:rowOff>60923</xdr:rowOff>
    </xdr:to>
    <xdr:sp macro="" textlink="">
      <xdr:nvSpPr>
        <xdr:cNvPr id="2" name="Flecha a la derecha con bandas 10">
          <a:extLst>
            <a:ext uri="{FF2B5EF4-FFF2-40B4-BE49-F238E27FC236}">
              <a16:creationId xmlns:a16="http://schemas.microsoft.com/office/drawing/2014/main" id="{55B285B9-4AD2-4E5C-BFD6-2A0C817F52F5}"/>
            </a:ext>
          </a:extLst>
        </xdr:cNvPr>
        <xdr:cNvSpPr/>
      </xdr:nvSpPr>
      <xdr:spPr bwMode="auto">
        <a:xfrm>
          <a:off x="5922214" y="24397372"/>
          <a:ext cx="2046289" cy="752401"/>
        </a:xfrm>
        <a:prstGeom prst="stripedRightArrow">
          <a:avLst>
            <a:gd name="adj1" fmla="val 68045"/>
            <a:gd name="adj2" fmla="val 50000"/>
          </a:avLst>
        </a:prstGeom>
        <a:noFill/>
        <a:ln w="19050" cap="flat" cmpd="sng" algn="ctr">
          <a:solidFill>
            <a:schemeClr val="accent5">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endParaRPr lang="es-PE" sz="1400" b="1">
            <a:solidFill>
              <a:srgbClr val="C00000"/>
            </a:solidFill>
          </a:endParaRPr>
        </a:p>
      </xdr:txBody>
    </xdr:sp>
    <xdr:clientData/>
  </xdr:twoCellAnchor>
  <xdr:twoCellAnchor>
    <xdr:from>
      <xdr:col>10</xdr:col>
      <xdr:colOff>106699</xdr:colOff>
      <xdr:row>120</xdr:row>
      <xdr:rowOff>20253</xdr:rowOff>
    </xdr:from>
    <xdr:to>
      <xdr:col>14</xdr:col>
      <xdr:colOff>532602</xdr:colOff>
      <xdr:row>122</xdr:row>
      <xdr:rowOff>13573</xdr:rowOff>
    </xdr:to>
    <xdr:sp macro="" textlink="">
      <xdr:nvSpPr>
        <xdr:cNvPr id="3" name="29 CuadroTexto">
          <a:extLst>
            <a:ext uri="{FF2B5EF4-FFF2-40B4-BE49-F238E27FC236}">
              <a16:creationId xmlns:a16="http://schemas.microsoft.com/office/drawing/2014/main" id="{27423A2C-13D5-44F5-824B-B3CC60EF194E}"/>
            </a:ext>
          </a:extLst>
        </xdr:cNvPr>
        <xdr:cNvSpPr txBox="1"/>
      </xdr:nvSpPr>
      <xdr:spPr>
        <a:xfrm>
          <a:off x="8498224" y="23785128"/>
          <a:ext cx="3845378" cy="3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PE" sz="1050" b="1" i="0" u="none">
              <a:solidFill>
                <a:schemeClr val="tx1"/>
              </a:solidFill>
              <a:latin typeface="Arial Narrow" panose="020B0606020202030204" pitchFamily="34" charset="0"/>
            </a:rPr>
            <a:t>Gráfico N° 2: Vínculo de </a:t>
          </a:r>
          <a:r>
            <a:rPr lang="es-PE" sz="1050" b="1" i="0" u="none" baseline="0">
              <a:solidFill>
                <a:schemeClr val="tx1"/>
              </a:solidFill>
              <a:latin typeface="Arial Narrow" panose="020B0606020202030204" pitchFamily="34" charset="0"/>
            </a:rPr>
            <a:t>pareja de la presunta persona feminicida con la víctima (porcentaje)</a:t>
          </a:r>
          <a:endParaRPr lang="es-PE" sz="1050" b="1" i="0" u="none">
            <a:solidFill>
              <a:schemeClr val="tx1"/>
            </a:solidFill>
            <a:latin typeface="Arial Narrow" panose="020B0606020202030204" pitchFamily="34" charset="0"/>
          </a:endParaRPr>
        </a:p>
      </xdr:txBody>
    </xdr:sp>
    <xdr:clientData/>
  </xdr:twoCellAnchor>
  <xdr:oneCellAnchor>
    <xdr:from>
      <xdr:col>5</xdr:col>
      <xdr:colOff>666750</xdr:colOff>
      <xdr:row>166</xdr:row>
      <xdr:rowOff>93131</xdr:rowOff>
    </xdr:from>
    <xdr:ext cx="889938" cy="1408518"/>
    <xdr:pic>
      <xdr:nvPicPr>
        <xdr:cNvPr id="4" name="Imagen 3">
          <a:extLst>
            <a:ext uri="{FF2B5EF4-FFF2-40B4-BE49-F238E27FC236}">
              <a16:creationId xmlns:a16="http://schemas.microsoft.com/office/drawing/2014/main" id="{0A859717-5FAE-4516-97EF-A4E1F692EDE4}"/>
            </a:ext>
          </a:extLst>
        </xdr:cNvPr>
        <xdr:cNvPicPr/>
      </xdr:nvPicPr>
      <xdr:blipFill>
        <a:blip xmlns:r="http://schemas.openxmlformats.org/officeDocument/2006/relationships" r:embed="rId1" cstate="print">
          <a:duotone>
            <a:schemeClr val="accent5">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59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4581525" y="32982956"/>
          <a:ext cx="889938" cy="1408518"/>
        </a:xfrm>
        <a:prstGeom prst="rect">
          <a:avLst/>
        </a:prstGeom>
        <a:noFill/>
      </xdr:spPr>
    </xdr:pic>
    <xdr:clientData/>
  </xdr:oneCellAnchor>
  <xdr:twoCellAnchor>
    <xdr:from>
      <xdr:col>9</xdr:col>
      <xdr:colOff>571501</xdr:colOff>
      <xdr:row>119</xdr:row>
      <xdr:rowOff>60614</xdr:rowOff>
    </xdr:from>
    <xdr:to>
      <xdr:col>14</xdr:col>
      <xdr:colOff>770660</xdr:colOff>
      <xdr:row>131</xdr:row>
      <xdr:rowOff>25977</xdr:rowOff>
    </xdr:to>
    <xdr:sp macro="" textlink="">
      <xdr:nvSpPr>
        <xdr:cNvPr id="5" name="Rectángulo 4">
          <a:extLst>
            <a:ext uri="{FF2B5EF4-FFF2-40B4-BE49-F238E27FC236}">
              <a16:creationId xmlns:a16="http://schemas.microsoft.com/office/drawing/2014/main" id="{1188EE7A-902A-459D-9113-8FE419989040}"/>
            </a:ext>
          </a:extLst>
        </xdr:cNvPr>
        <xdr:cNvSpPr/>
      </xdr:nvSpPr>
      <xdr:spPr>
        <a:xfrm>
          <a:off x="8067676" y="23634989"/>
          <a:ext cx="4513984" cy="2527588"/>
        </a:xfrm>
        <a:prstGeom prst="rect">
          <a:avLst/>
        </a:prstGeom>
        <a:noFill/>
        <a:ln w="12700">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oneCellAnchor>
    <xdr:from>
      <xdr:col>0</xdr:col>
      <xdr:colOff>40821</xdr:colOff>
      <xdr:row>0</xdr:row>
      <xdr:rowOff>40822</xdr:rowOff>
    </xdr:from>
    <xdr:ext cx="3740604" cy="492578"/>
    <xdr:pic>
      <xdr:nvPicPr>
        <xdr:cNvPr id="6" name="Imagen 5">
          <a:extLst>
            <a:ext uri="{FF2B5EF4-FFF2-40B4-BE49-F238E27FC236}">
              <a16:creationId xmlns:a16="http://schemas.microsoft.com/office/drawing/2014/main" id="{7EA012AB-38F7-47EC-8D9F-C411C9FBAE1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821" y="40822"/>
          <a:ext cx="3740604" cy="492578"/>
        </a:xfrm>
        <a:prstGeom prst="rect">
          <a:avLst/>
        </a:prstGeom>
        <a:noFill/>
        <a:ln>
          <a:noFill/>
        </a:ln>
      </xdr:spPr>
    </xdr:pic>
    <xdr:clientData/>
  </xdr:oneCellAnchor>
  <xdr:twoCellAnchor>
    <xdr:from>
      <xdr:col>0</xdr:col>
      <xdr:colOff>58131</xdr:colOff>
      <xdr:row>3</xdr:row>
      <xdr:rowOff>9184</xdr:rowOff>
    </xdr:from>
    <xdr:to>
      <xdr:col>15</xdr:col>
      <xdr:colOff>35718</xdr:colOff>
      <xdr:row>7</xdr:row>
      <xdr:rowOff>190500</xdr:rowOff>
    </xdr:to>
    <xdr:sp macro="" textlink="">
      <xdr:nvSpPr>
        <xdr:cNvPr id="7" name="Rectángulo 6">
          <a:extLst>
            <a:ext uri="{FF2B5EF4-FFF2-40B4-BE49-F238E27FC236}">
              <a16:creationId xmlns:a16="http://schemas.microsoft.com/office/drawing/2014/main" id="{E4933223-376F-4596-ACCD-E7E3D65E1ABF}"/>
            </a:ext>
          </a:extLst>
        </xdr:cNvPr>
        <xdr:cNvSpPr/>
      </xdr:nvSpPr>
      <xdr:spPr>
        <a:xfrm>
          <a:off x="58131" y="552109"/>
          <a:ext cx="12683937" cy="1295741"/>
        </a:xfrm>
        <a:prstGeom prst="rect">
          <a:avLst/>
        </a:prstGeom>
        <a:solidFill>
          <a:schemeClr val="bg2">
            <a:lumMod val="25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PE" sz="1800" b="1"/>
            <a:t>REPORTE ESTADÍSTICO</a:t>
          </a:r>
          <a:r>
            <a:rPr lang="es-PE" sz="1800" b="1" baseline="30000"/>
            <a:t>/1</a:t>
          </a:r>
          <a:r>
            <a:rPr lang="es-PE" sz="1800" b="1"/>
            <a:t> DE CASOS CON CARACTERÍSTICAS DE FEMINICIDIO</a:t>
          </a:r>
          <a:r>
            <a:rPr lang="es-PE" sz="1800" b="1" baseline="30000"/>
            <a:t> </a:t>
          </a:r>
          <a:r>
            <a:rPr lang="es-PE" sz="1800" b="1"/>
            <a:t>ATENDIDOS POR LOS SERVICIOS DEL PROGRAMA NACIONAL AURORA</a:t>
          </a:r>
        </a:p>
        <a:p>
          <a:pPr algn="ctr"/>
          <a:r>
            <a:rPr lang="es-PE" sz="1800" b="1"/>
            <a:t>Periodo: Enero - Diciembre, 2024 (Preliminar)</a:t>
          </a:r>
        </a:p>
      </xdr:txBody>
    </xdr:sp>
    <xdr:clientData/>
  </xdr:twoCellAnchor>
  <xdr:twoCellAnchor>
    <xdr:from>
      <xdr:col>0</xdr:col>
      <xdr:colOff>23811</xdr:colOff>
      <xdr:row>12</xdr:row>
      <xdr:rowOff>11906</xdr:rowOff>
    </xdr:from>
    <xdr:to>
      <xdr:col>15</xdr:col>
      <xdr:colOff>83342</xdr:colOff>
      <xdr:row>12</xdr:row>
      <xdr:rowOff>304670</xdr:rowOff>
    </xdr:to>
    <xdr:grpSp>
      <xdr:nvGrpSpPr>
        <xdr:cNvPr id="8" name="Grupo 7">
          <a:extLst>
            <a:ext uri="{FF2B5EF4-FFF2-40B4-BE49-F238E27FC236}">
              <a16:creationId xmlns:a16="http://schemas.microsoft.com/office/drawing/2014/main" id="{4DAD8AF7-5260-4A93-8900-84F06B942AFD}"/>
            </a:ext>
          </a:extLst>
        </xdr:cNvPr>
        <xdr:cNvGrpSpPr/>
      </xdr:nvGrpSpPr>
      <xdr:grpSpPr>
        <a:xfrm>
          <a:off x="23811" y="2750344"/>
          <a:ext cx="12783344" cy="292764"/>
          <a:chOff x="134471" y="2110372"/>
          <a:chExt cx="10006542" cy="292351"/>
        </a:xfrm>
      </xdr:grpSpPr>
      <xdr:sp macro="" textlink="">
        <xdr:nvSpPr>
          <xdr:cNvPr id="9" name="Rectángulo 8">
            <a:extLst>
              <a:ext uri="{FF2B5EF4-FFF2-40B4-BE49-F238E27FC236}">
                <a16:creationId xmlns:a16="http://schemas.microsoft.com/office/drawing/2014/main" id="{87E62CAE-6AA1-4852-A1AF-BED649B40944}"/>
              </a:ext>
            </a:extLst>
          </xdr:cNvPr>
          <xdr:cNvSpPr/>
        </xdr:nvSpPr>
        <xdr:spPr>
          <a:xfrm>
            <a:off x="1390548" y="2110372"/>
            <a:ext cx="8750465" cy="292350"/>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a:solidFill>
                  <a:schemeClr val="bg1"/>
                </a:solidFill>
              </a:rPr>
              <a:t>CARACTERÍSTICAS DE</a:t>
            </a:r>
            <a:r>
              <a:rPr lang="es-PE" sz="1400" b="1" baseline="0">
                <a:solidFill>
                  <a:schemeClr val="bg1"/>
                </a:solidFill>
              </a:rPr>
              <a:t>L CASO DE FEMINICIDIO</a:t>
            </a:r>
            <a:endParaRPr lang="es-PE" sz="1400" b="1">
              <a:solidFill>
                <a:schemeClr val="bg1"/>
              </a:solidFill>
            </a:endParaRPr>
          </a:p>
        </xdr:txBody>
      </xdr:sp>
      <xdr:sp macro="" textlink="">
        <xdr:nvSpPr>
          <xdr:cNvPr id="10" name="Rectángulo 9">
            <a:extLst>
              <a:ext uri="{FF2B5EF4-FFF2-40B4-BE49-F238E27FC236}">
                <a16:creationId xmlns:a16="http://schemas.microsoft.com/office/drawing/2014/main" id="{00ADADEF-3C1C-4132-8955-B50CFC89340B}"/>
              </a:ext>
            </a:extLst>
          </xdr:cNvPr>
          <xdr:cNvSpPr/>
        </xdr:nvSpPr>
        <xdr:spPr>
          <a:xfrm>
            <a:off x="134471" y="2110373"/>
            <a:ext cx="1328115" cy="292350"/>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A </a:t>
            </a:r>
          </a:p>
        </xdr:txBody>
      </xdr:sp>
    </xdr:grpSp>
    <xdr:clientData/>
  </xdr:twoCellAnchor>
  <xdr:twoCellAnchor>
    <xdr:from>
      <xdr:col>0</xdr:col>
      <xdr:colOff>0</xdr:colOff>
      <xdr:row>101</xdr:row>
      <xdr:rowOff>146256</xdr:rowOff>
    </xdr:from>
    <xdr:to>
      <xdr:col>16</xdr:col>
      <xdr:colOff>11906</xdr:colOff>
      <xdr:row>102</xdr:row>
      <xdr:rowOff>142879</xdr:rowOff>
    </xdr:to>
    <xdr:grpSp>
      <xdr:nvGrpSpPr>
        <xdr:cNvPr id="11" name="Grupo 10">
          <a:extLst>
            <a:ext uri="{FF2B5EF4-FFF2-40B4-BE49-F238E27FC236}">
              <a16:creationId xmlns:a16="http://schemas.microsoft.com/office/drawing/2014/main" id="{7DEC10DD-AD7A-49DB-82EC-00D8FFAC5827}"/>
            </a:ext>
          </a:extLst>
        </xdr:cNvPr>
        <xdr:cNvGrpSpPr/>
      </xdr:nvGrpSpPr>
      <xdr:grpSpPr>
        <a:xfrm>
          <a:off x="0" y="20101131"/>
          <a:ext cx="12830969" cy="322061"/>
          <a:chOff x="134471" y="2110373"/>
          <a:chExt cx="10006542" cy="295809"/>
        </a:xfrm>
      </xdr:grpSpPr>
      <xdr:sp macro="" textlink="">
        <xdr:nvSpPr>
          <xdr:cNvPr id="12" name="Rectángulo 11">
            <a:extLst>
              <a:ext uri="{FF2B5EF4-FFF2-40B4-BE49-F238E27FC236}">
                <a16:creationId xmlns:a16="http://schemas.microsoft.com/office/drawing/2014/main" id="{576E2BEE-FA0F-4592-B79E-9F1C1D39AB25}"/>
              </a:ext>
            </a:extLst>
          </xdr:cNvPr>
          <xdr:cNvSpPr/>
        </xdr:nvSpPr>
        <xdr:spPr>
          <a:xfrm>
            <a:off x="1390548" y="2110373"/>
            <a:ext cx="8750465" cy="29424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VÍCTIMA DE FEMINICIDIO</a:t>
            </a:r>
            <a:endParaRPr lang="es-PE" sz="1400" b="1">
              <a:solidFill>
                <a:schemeClr val="bg1"/>
              </a:solidFill>
            </a:endParaRPr>
          </a:p>
        </xdr:txBody>
      </xdr:sp>
      <xdr:sp macro="" textlink="">
        <xdr:nvSpPr>
          <xdr:cNvPr id="13" name="Rectángulo 12">
            <a:extLst>
              <a:ext uri="{FF2B5EF4-FFF2-40B4-BE49-F238E27FC236}">
                <a16:creationId xmlns:a16="http://schemas.microsoft.com/office/drawing/2014/main" id="{F299DBCE-C30D-4CE3-8B8D-C7BCFDBC450D}"/>
              </a:ext>
            </a:extLst>
          </xdr:cNvPr>
          <xdr:cNvSpPr/>
        </xdr:nvSpPr>
        <xdr:spPr>
          <a:xfrm>
            <a:off x="134471" y="2110374"/>
            <a:ext cx="1328115" cy="295808"/>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B </a:t>
            </a:r>
          </a:p>
        </xdr:txBody>
      </xdr:sp>
    </xdr:grpSp>
    <xdr:clientData/>
  </xdr:twoCellAnchor>
  <xdr:twoCellAnchor>
    <xdr:from>
      <xdr:col>0</xdr:col>
      <xdr:colOff>9525</xdr:colOff>
      <xdr:row>162</xdr:row>
      <xdr:rowOff>76208</xdr:rowOff>
    </xdr:from>
    <xdr:to>
      <xdr:col>16</xdr:col>
      <xdr:colOff>21431</xdr:colOff>
      <xdr:row>163</xdr:row>
      <xdr:rowOff>73817</xdr:rowOff>
    </xdr:to>
    <xdr:grpSp>
      <xdr:nvGrpSpPr>
        <xdr:cNvPr id="14" name="Grupo 13">
          <a:extLst>
            <a:ext uri="{FF2B5EF4-FFF2-40B4-BE49-F238E27FC236}">
              <a16:creationId xmlns:a16="http://schemas.microsoft.com/office/drawing/2014/main" id="{DF0FF2FB-4FE3-4290-A70E-C816300D2383}"/>
            </a:ext>
          </a:extLst>
        </xdr:cNvPr>
        <xdr:cNvGrpSpPr/>
      </xdr:nvGrpSpPr>
      <xdr:grpSpPr>
        <a:xfrm>
          <a:off x="9525" y="32199271"/>
          <a:ext cx="12830969" cy="323046"/>
          <a:chOff x="134471" y="2110372"/>
          <a:chExt cx="10006542" cy="244668"/>
        </a:xfrm>
      </xdr:grpSpPr>
      <xdr:sp macro="" textlink="">
        <xdr:nvSpPr>
          <xdr:cNvPr id="15" name="Rectángulo 14">
            <a:extLst>
              <a:ext uri="{FF2B5EF4-FFF2-40B4-BE49-F238E27FC236}">
                <a16:creationId xmlns:a16="http://schemas.microsoft.com/office/drawing/2014/main" id="{E594B664-A4F0-4C4B-90F5-B486DF398F43}"/>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PRESUNTA PERSONA FEMINICIDA</a:t>
            </a:r>
            <a:endParaRPr lang="es-PE" sz="1400" b="1">
              <a:solidFill>
                <a:schemeClr val="bg1"/>
              </a:solidFill>
            </a:endParaRPr>
          </a:p>
        </xdr:txBody>
      </xdr:sp>
      <xdr:sp macro="" textlink="">
        <xdr:nvSpPr>
          <xdr:cNvPr id="16" name="Rectángulo 15">
            <a:extLst>
              <a:ext uri="{FF2B5EF4-FFF2-40B4-BE49-F238E27FC236}">
                <a16:creationId xmlns:a16="http://schemas.microsoft.com/office/drawing/2014/main" id="{F037AAA5-CAD6-483D-A93D-A70237BCE6D0}"/>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C </a:t>
            </a:r>
          </a:p>
        </xdr:txBody>
      </xdr:sp>
    </xdr:grpSp>
    <xdr:clientData/>
  </xdr:twoCellAnchor>
  <xdr:twoCellAnchor>
    <xdr:from>
      <xdr:col>10</xdr:col>
      <xdr:colOff>42571</xdr:colOff>
      <xdr:row>34</xdr:row>
      <xdr:rowOff>66658</xdr:rowOff>
    </xdr:from>
    <xdr:to>
      <xdr:col>12</xdr:col>
      <xdr:colOff>773906</xdr:colOff>
      <xdr:row>36</xdr:row>
      <xdr:rowOff>107158</xdr:rowOff>
    </xdr:to>
    <xdr:sp macro="" textlink="">
      <xdr:nvSpPr>
        <xdr:cNvPr id="17" name="Rectángulo 16">
          <a:extLst>
            <a:ext uri="{FF2B5EF4-FFF2-40B4-BE49-F238E27FC236}">
              <a16:creationId xmlns:a16="http://schemas.microsoft.com/office/drawing/2014/main" id="{503914C2-05C7-4F17-AF22-3FD502E32B73}"/>
            </a:ext>
          </a:extLst>
        </xdr:cNvPr>
        <xdr:cNvSpPr/>
      </xdr:nvSpPr>
      <xdr:spPr>
        <a:xfrm>
          <a:off x="8434096" y="7458058"/>
          <a:ext cx="2360110" cy="44055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año</a:t>
          </a:r>
        </a:p>
      </xdr:txBody>
    </xdr:sp>
    <xdr:clientData/>
  </xdr:twoCellAnchor>
  <xdr:twoCellAnchor>
    <xdr:from>
      <xdr:col>9</xdr:col>
      <xdr:colOff>35719</xdr:colOff>
      <xdr:row>34</xdr:row>
      <xdr:rowOff>66656</xdr:rowOff>
    </xdr:from>
    <xdr:to>
      <xdr:col>10</xdr:col>
      <xdr:colOff>142173</xdr:colOff>
      <xdr:row>35</xdr:row>
      <xdr:rowOff>125908</xdr:rowOff>
    </xdr:to>
    <xdr:sp macro="" textlink="">
      <xdr:nvSpPr>
        <xdr:cNvPr id="18" name="Rectángulo 51">
          <a:extLst>
            <a:ext uri="{FF2B5EF4-FFF2-40B4-BE49-F238E27FC236}">
              <a16:creationId xmlns:a16="http://schemas.microsoft.com/office/drawing/2014/main" id="{ED8BF6BD-CD1B-42B5-8745-C5D5749EE4CC}"/>
            </a:ext>
          </a:extLst>
        </xdr:cNvPr>
        <xdr:cNvSpPr/>
      </xdr:nvSpPr>
      <xdr:spPr>
        <a:xfrm>
          <a:off x="7531894" y="7458056"/>
          <a:ext cx="1001804" cy="25927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2</a:t>
          </a:r>
        </a:p>
      </xdr:txBody>
    </xdr:sp>
    <xdr:clientData/>
  </xdr:twoCellAnchor>
  <xdr:twoCellAnchor>
    <xdr:from>
      <xdr:col>11</xdr:col>
      <xdr:colOff>1702</xdr:colOff>
      <xdr:row>82</xdr:row>
      <xdr:rowOff>0</xdr:rowOff>
    </xdr:from>
    <xdr:to>
      <xdr:col>14</xdr:col>
      <xdr:colOff>11907</xdr:colOff>
      <xdr:row>83</xdr:row>
      <xdr:rowOff>130969</xdr:rowOff>
    </xdr:to>
    <xdr:grpSp>
      <xdr:nvGrpSpPr>
        <xdr:cNvPr id="19" name="Grupo 18">
          <a:extLst>
            <a:ext uri="{FF2B5EF4-FFF2-40B4-BE49-F238E27FC236}">
              <a16:creationId xmlns:a16="http://schemas.microsoft.com/office/drawing/2014/main" id="{772566CA-612C-43B7-9132-283CC627DCC5}"/>
            </a:ext>
          </a:extLst>
        </xdr:cNvPr>
        <xdr:cNvGrpSpPr/>
      </xdr:nvGrpSpPr>
      <xdr:grpSpPr>
        <a:xfrm>
          <a:off x="9137765" y="16517938"/>
          <a:ext cx="2701017" cy="321469"/>
          <a:chOff x="5126182" y="2676368"/>
          <a:chExt cx="2365880" cy="458630"/>
        </a:xfrm>
      </xdr:grpSpPr>
      <xdr:sp macro="" textlink="">
        <xdr:nvSpPr>
          <xdr:cNvPr id="20" name="Rectángulo 19">
            <a:extLst>
              <a:ext uri="{FF2B5EF4-FFF2-40B4-BE49-F238E27FC236}">
                <a16:creationId xmlns:a16="http://schemas.microsoft.com/office/drawing/2014/main" id="{C806782F-C587-4F87-8363-1A5200CB568A}"/>
              </a:ext>
            </a:extLst>
          </xdr:cNvPr>
          <xdr:cNvSpPr/>
        </xdr:nvSpPr>
        <xdr:spPr>
          <a:xfrm>
            <a:off x="5932927" y="2676368"/>
            <a:ext cx="1559135" cy="45863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Área de residencia de la</a:t>
            </a:r>
            <a:r>
              <a:rPr lang="es-PE" sz="1000" baseline="0">
                <a:solidFill>
                  <a:sysClr val="windowText" lastClr="000000"/>
                </a:solidFill>
                <a:latin typeface="Arial" panose="020B0604020202020204" pitchFamily="34" charset="0"/>
                <a:cs typeface="Arial" panose="020B0604020202020204" pitchFamily="34" charset="0"/>
              </a:rPr>
              <a:t> víctima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21" name="Rectángulo 51">
            <a:extLst>
              <a:ext uri="{FF2B5EF4-FFF2-40B4-BE49-F238E27FC236}">
                <a16:creationId xmlns:a16="http://schemas.microsoft.com/office/drawing/2014/main" id="{711E73E2-4C44-4843-9EF6-4F7200ECA53E}"/>
              </a:ext>
            </a:extLst>
          </xdr:cNvPr>
          <xdr:cNvSpPr/>
        </xdr:nvSpPr>
        <xdr:spPr>
          <a:xfrm>
            <a:off x="5126182" y="2676369"/>
            <a:ext cx="916008" cy="34397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6</a:t>
            </a:r>
          </a:p>
        </xdr:txBody>
      </xdr:sp>
    </xdr:grpSp>
    <xdr:clientData/>
  </xdr:twoCellAnchor>
  <xdr:twoCellAnchor>
    <xdr:from>
      <xdr:col>1</xdr:col>
      <xdr:colOff>11906</xdr:colOff>
      <xdr:row>82</xdr:row>
      <xdr:rowOff>0</xdr:rowOff>
    </xdr:from>
    <xdr:to>
      <xdr:col>5</xdr:col>
      <xdr:colOff>4762</xdr:colOff>
      <xdr:row>83</xdr:row>
      <xdr:rowOff>123821</xdr:rowOff>
    </xdr:to>
    <xdr:grpSp>
      <xdr:nvGrpSpPr>
        <xdr:cNvPr id="22" name="Grupo 21">
          <a:extLst>
            <a:ext uri="{FF2B5EF4-FFF2-40B4-BE49-F238E27FC236}">
              <a16:creationId xmlns:a16="http://schemas.microsoft.com/office/drawing/2014/main" id="{1CF156C5-A3A0-460B-91EC-05B55A4817A8}"/>
            </a:ext>
          </a:extLst>
        </xdr:cNvPr>
        <xdr:cNvGrpSpPr/>
      </xdr:nvGrpSpPr>
      <xdr:grpSpPr>
        <a:xfrm>
          <a:off x="138906" y="16517938"/>
          <a:ext cx="3786981" cy="314321"/>
          <a:chOff x="5126182" y="2676369"/>
          <a:chExt cx="2934959" cy="306066"/>
        </a:xfrm>
      </xdr:grpSpPr>
      <xdr:sp macro="" textlink="">
        <xdr:nvSpPr>
          <xdr:cNvPr id="23" name="Rectángulo 22">
            <a:extLst>
              <a:ext uri="{FF2B5EF4-FFF2-40B4-BE49-F238E27FC236}">
                <a16:creationId xmlns:a16="http://schemas.microsoft.com/office/drawing/2014/main" id="{94966F11-75C1-4CE3-B582-BCFE05891B0B}"/>
              </a:ext>
            </a:extLst>
          </xdr:cNvPr>
          <xdr:cNvSpPr/>
        </xdr:nvSpPr>
        <xdr:spPr>
          <a:xfrm>
            <a:off x="5932926" y="2676370"/>
            <a:ext cx="2128215" cy="30606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Modalidad de la violencia</a:t>
            </a:r>
          </a:p>
        </xdr:txBody>
      </xdr:sp>
      <xdr:sp macro="" textlink="">
        <xdr:nvSpPr>
          <xdr:cNvPr id="24" name="Rectángulo 51">
            <a:extLst>
              <a:ext uri="{FF2B5EF4-FFF2-40B4-BE49-F238E27FC236}">
                <a16:creationId xmlns:a16="http://schemas.microsoft.com/office/drawing/2014/main" id="{DA05EB79-DC0C-4C62-A0B7-5F75B0455741}"/>
              </a:ext>
            </a:extLst>
          </xdr:cNvPr>
          <xdr:cNvSpPr/>
        </xdr:nvSpPr>
        <xdr:spPr>
          <a:xfrm>
            <a:off x="5126182" y="2676369"/>
            <a:ext cx="916008" cy="24828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4</a:t>
            </a:r>
          </a:p>
        </xdr:txBody>
      </xdr:sp>
    </xdr:grpSp>
    <xdr:clientData/>
  </xdr:twoCellAnchor>
  <xdr:twoCellAnchor>
    <xdr:from>
      <xdr:col>5</xdr:col>
      <xdr:colOff>771526</xdr:colOff>
      <xdr:row>82</xdr:row>
      <xdr:rowOff>13229</xdr:rowOff>
    </xdr:from>
    <xdr:to>
      <xdr:col>10</xdr:col>
      <xdr:colOff>23811</xdr:colOff>
      <xdr:row>83</xdr:row>
      <xdr:rowOff>120386</xdr:rowOff>
    </xdr:to>
    <xdr:grpSp>
      <xdr:nvGrpSpPr>
        <xdr:cNvPr id="25" name="Grupo 24">
          <a:extLst>
            <a:ext uri="{FF2B5EF4-FFF2-40B4-BE49-F238E27FC236}">
              <a16:creationId xmlns:a16="http://schemas.microsoft.com/office/drawing/2014/main" id="{C31E9141-A5E6-4D41-9BCB-51CB8BEF0D9A}"/>
            </a:ext>
          </a:extLst>
        </xdr:cNvPr>
        <xdr:cNvGrpSpPr/>
      </xdr:nvGrpSpPr>
      <xdr:grpSpPr>
        <a:xfrm>
          <a:off x="4692651" y="16531167"/>
          <a:ext cx="3736973" cy="297657"/>
          <a:chOff x="5126182" y="2676369"/>
          <a:chExt cx="2468623" cy="364024"/>
        </a:xfrm>
      </xdr:grpSpPr>
      <xdr:sp macro="" textlink="">
        <xdr:nvSpPr>
          <xdr:cNvPr id="26" name="Rectángulo 25">
            <a:extLst>
              <a:ext uri="{FF2B5EF4-FFF2-40B4-BE49-F238E27FC236}">
                <a16:creationId xmlns:a16="http://schemas.microsoft.com/office/drawing/2014/main" id="{144068A0-DD6B-4A59-A774-46CA2C905103}"/>
              </a:ext>
            </a:extLst>
          </xdr:cNvPr>
          <xdr:cNvSpPr/>
        </xdr:nvSpPr>
        <xdr:spPr>
          <a:xfrm>
            <a:off x="5932926" y="2676371"/>
            <a:ext cx="1661879" cy="36402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Lugar donde ocurrió el hecho de violencia</a:t>
            </a:r>
            <a:endParaRPr lang="es-PE" sz="1050">
              <a:solidFill>
                <a:sysClr val="windowText" lastClr="000000"/>
              </a:solidFill>
              <a:latin typeface="Arial" panose="020B0604020202020204" pitchFamily="34" charset="0"/>
              <a:cs typeface="Arial" panose="020B0604020202020204" pitchFamily="34" charset="0"/>
            </a:endParaRPr>
          </a:p>
        </xdr:txBody>
      </xdr:sp>
      <xdr:sp macro="" textlink="">
        <xdr:nvSpPr>
          <xdr:cNvPr id="27" name="Rectángulo 51">
            <a:extLst>
              <a:ext uri="{FF2B5EF4-FFF2-40B4-BE49-F238E27FC236}">
                <a16:creationId xmlns:a16="http://schemas.microsoft.com/office/drawing/2014/main" id="{0AB2692C-7CF8-4DD4-B172-425C00AA4E27}"/>
              </a:ext>
            </a:extLst>
          </xdr:cNvPr>
          <xdr:cNvSpPr/>
        </xdr:nvSpPr>
        <xdr:spPr>
          <a:xfrm>
            <a:off x="5126182" y="2676369"/>
            <a:ext cx="916008" cy="29833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5</a:t>
            </a:r>
          </a:p>
        </xdr:txBody>
      </xdr:sp>
    </xdr:grpSp>
    <xdr:clientData/>
  </xdr:twoCellAnchor>
  <xdr:twoCellAnchor>
    <xdr:from>
      <xdr:col>1</xdr:col>
      <xdr:colOff>0</xdr:colOff>
      <xdr:row>45</xdr:row>
      <xdr:rowOff>102400</xdr:rowOff>
    </xdr:from>
    <xdr:to>
      <xdr:col>6</xdr:col>
      <xdr:colOff>3440</xdr:colOff>
      <xdr:row>48</xdr:row>
      <xdr:rowOff>30305</xdr:rowOff>
    </xdr:to>
    <xdr:grpSp>
      <xdr:nvGrpSpPr>
        <xdr:cNvPr id="28" name="Grupo 27">
          <a:extLst>
            <a:ext uri="{FF2B5EF4-FFF2-40B4-BE49-F238E27FC236}">
              <a16:creationId xmlns:a16="http://schemas.microsoft.com/office/drawing/2014/main" id="{7C177EF2-6782-423F-845F-CF10F76604C2}"/>
            </a:ext>
          </a:extLst>
        </xdr:cNvPr>
        <xdr:cNvGrpSpPr/>
      </xdr:nvGrpSpPr>
      <xdr:grpSpPr>
        <a:xfrm>
          <a:off x="127000" y="9762338"/>
          <a:ext cx="4694503" cy="475592"/>
          <a:chOff x="5126182" y="2676369"/>
          <a:chExt cx="3525241" cy="621479"/>
        </a:xfrm>
      </xdr:grpSpPr>
      <xdr:sp macro="" textlink="">
        <xdr:nvSpPr>
          <xdr:cNvPr id="29" name="Rectángulo 28">
            <a:extLst>
              <a:ext uri="{FF2B5EF4-FFF2-40B4-BE49-F238E27FC236}">
                <a16:creationId xmlns:a16="http://schemas.microsoft.com/office/drawing/2014/main" id="{948C55CB-EFCE-44A4-A2CB-380C18E1E1AD}"/>
              </a:ext>
            </a:extLst>
          </xdr:cNvPr>
          <xdr:cNvSpPr/>
        </xdr:nvSpPr>
        <xdr:spPr>
          <a:xfrm>
            <a:off x="5932925" y="2676369"/>
            <a:ext cx="2718498" cy="62147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Ranking de los</a:t>
            </a:r>
            <a:r>
              <a:rPr lang="es-PE" sz="1050" baseline="0">
                <a:solidFill>
                  <a:sysClr val="windowText" lastClr="000000"/>
                </a:solidFill>
                <a:latin typeface="Arial" panose="020B0604020202020204" pitchFamily="34" charset="0"/>
                <a:cs typeface="Arial" panose="020B0604020202020204" pitchFamily="34" charset="0"/>
              </a:rPr>
              <a:t> </a:t>
            </a:r>
            <a:r>
              <a:rPr lang="es-PE" sz="1050">
                <a:solidFill>
                  <a:sysClr val="windowText" lastClr="000000"/>
                </a:solidFill>
                <a:latin typeface="Arial" panose="020B0604020202020204" pitchFamily="34" charset="0"/>
                <a:cs typeface="Arial" panose="020B0604020202020204" pitchFamily="34" charset="0"/>
              </a:rPr>
              <a:t>casos con características de feminicidio por año de ocurrencia según región</a:t>
            </a:r>
          </a:p>
        </xdr:txBody>
      </xdr:sp>
      <xdr:sp macro="" textlink="">
        <xdr:nvSpPr>
          <xdr:cNvPr id="30" name="Rectángulo 51">
            <a:extLst>
              <a:ext uri="{FF2B5EF4-FFF2-40B4-BE49-F238E27FC236}">
                <a16:creationId xmlns:a16="http://schemas.microsoft.com/office/drawing/2014/main" id="{E9EB49FA-E6E5-46D5-8F85-A3055C4394BD}"/>
              </a:ext>
            </a:extLst>
          </xdr:cNvPr>
          <xdr:cNvSpPr/>
        </xdr:nvSpPr>
        <xdr:spPr>
          <a:xfrm>
            <a:off x="5126182" y="2676369"/>
            <a:ext cx="916008" cy="25675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3</a:t>
            </a:r>
          </a:p>
        </xdr:txBody>
      </xdr:sp>
    </xdr:grpSp>
    <xdr:clientData/>
  </xdr:twoCellAnchor>
  <xdr:twoCellAnchor>
    <xdr:from>
      <xdr:col>1</xdr:col>
      <xdr:colOff>23814</xdr:colOff>
      <xdr:row>103</xdr:row>
      <xdr:rowOff>38093</xdr:rowOff>
    </xdr:from>
    <xdr:to>
      <xdr:col>5</xdr:col>
      <xdr:colOff>35719</xdr:colOff>
      <xdr:row>104</xdr:row>
      <xdr:rowOff>137580</xdr:rowOff>
    </xdr:to>
    <xdr:grpSp>
      <xdr:nvGrpSpPr>
        <xdr:cNvPr id="31" name="Grupo 30">
          <a:extLst>
            <a:ext uri="{FF2B5EF4-FFF2-40B4-BE49-F238E27FC236}">
              <a16:creationId xmlns:a16="http://schemas.microsoft.com/office/drawing/2014/main" id="{9DD31C69-1087-4BE6-97B0-56FF9991D6F4}"/>
            </a:ext>
          </a:extLst>
        </xdr:cNvPr>
        <xdr:cNvGrpSpPr/>
      </xdr:nvGrpSpPr>
      <xdr:grpSpPr>
        <a:xfrm>
          <a:off x="150814" y="20508906"/>
          <a:ext cx="3806030" cy="289987"/>
          <a:chOff x="5188457" y="2710569"/>
          <a:chExt cx="2906169" cy="277296"/>
        </a:xfrm>
      </xdr:grpSpPr>
      <xdr:sp macro="" textlink="">
        <xdr:nvSpPr>
          <xdr:cNvPr id="32" name="Rectángulo 31">
            <a:extLst>
              <a:ext uri="{FF2B5EF4-FFF2-40B4-BE49-F238E27FC236}">
                <a16:creationId xmlns:a16="http://schemas.microsoft.com/office/drawing/2014/main" id="{E519797F-3062-4DD1-9315-EDCDB0FD1023}"/>
              </a:ext>
            </a:extLst>
          </xdr:cNvPr>
          <xdr:cNvSpPr/>
        </xdr:nvSpPr>
        <xdr:spPr>
          <a:xfrm>
            <a:off x="5932928" y="2710570"/>
            <a:ext cx="2161698" cy="27729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r>
              <a:rPr lang="es-PE" sz="10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effectLst/>
                <a:latin typeface="Arial" panose="020B0604020202020204" pitchFamily="34" charset="0"/>
                <a:ea typeface="+mn-ea"/>
                <a:cs typeface="Arial" panose="020B0604020202020204" pitchFamily="34" charset="0"/>
              </a:rPr>
              <a:t>Grupo de edad de la víctima</a:t>
            </a:r>
            <a:endParaRPr lang="es-PE" sz="1000">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33" name="Rectángulo 51">
            <a:extLst>
              <a:ext uri="{FF2B5EF4-FFF2-40B4-BE49-F238E27FC236}">
                <a16:creationId xmlns:a16="http://schemas.microsoft.com/office/drawing/2014/main" id="{DF095C09-F8D0-4BC7-A476-9E9CB79FDF7E}"/>
              </a:ext>
            </a:extLst>
          </xdr:cNvPr>
          <xdr:cNvSpPr/>
        </xdr:nvSpPr>
        <xdr:spPr>
          <a:xfrm>
            <a:off x="5188457" y="2710569"/>
            <a:ext cx="853734" cy="16850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7</a:t>
            </a:r>
          </a:p>
        </xdr:txBody>
      </xdr:sp>
    </xdr:grpSp>
    <xdr:clientData/>
  </xdr:twoCellAnchor>
  <xdr:twoCellAnchor>
    <xdr:from>
      <xdr:col>10</xdr:col>
      <xdr:colOff>42860</xdr:colOff>
      <xdr:row>103</xdr:row>
      <xdr:rowOff>50028</xdr:rowOff>
    </xdr:from>
    <xdr:to>
      <xdr:col>13</xdr:col>
      <xdr:colOff>773905</xdr:colOff>
      <xdr:row>105</xdr:row>
      <xdr:rowOff>47627</xdr:rowOff>
    </xdr:to>
    <xdr:grpSp>
      <xdr:nvGrpSpPr>
        <xdr:cNvPr id="34" name="Grupo 33">
          <a:extLst>
            <a:ext uri="{FF2B5EF4-FFF2-40B4-BE49-F238E27FC236}">
              <a16:creationId xmlns:a16="http://schemas.microsoft.com/office/drawing/2014/main" id="{81F1EC25-39F3-4E6C-B3F7-18A572655601}"/>
            </a:ext>
          </a:extLst>
        </xdr:cNvPr>
        <xdr:cNvGrpSpPr/>
      </xdr:nvGrpSpPr>
      <xdr:grpSpPr>
        <a:xfrm>
          <a:off x="8448673" y="20520841"/>
          <a:ext cx="3255170" cy="378599"/>
          <a:chOff x="5126182" y="2676369"/>
          <a:chExt cx="2628631" cy="338131"/>
        </a:xfrm>
      </xdr:grpSpPr>
      <xdr:sp macro="" textlink="">
        <xdr:nvSpPr>
          <xdr:cNvPr id="35" name="Rectángulo 34">
            <a:extLst>
              <a:ext uri="{FF2B5EF4-FFF2-40B4-BE49-F238E27FC236}">
                <a16:creationId xmlns:a16="http://schemas.microsoft.com/office/drawing/2014/main" id="{760C3653-33A5-405C-B0B9-8C0B4EFEE702}"/>
              </a:ext>
            </a:extLst>
          </xdr:cNvPr>
          <xdr:cNvSpPr/>
        </xdr:nvSpPr>
        <xdr:spPr>
          <a:xfrm>
            <a:off x="5932927" y="2676372"/>
            <a:ext cx="1821886" cy="338128"/>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que</a:t>
            </a:r>
            <a:r>
              <a:rPr lang="es-PE" sz="1000" baseline="0">
                <a:solidFill>
                  <a:sysClr val="windowText" lastClr="000000"/>
                </a:solidFill>
                <a:latin typeface="Arial" panose="020B0604020202020204" pitchFamily="34" charset="0"/>
                <a:cs typeface="Arial" panose="020B0604020202020204" pitchFamily="34" charset="0"/>
              </a:rPr>
              <a:t> se encontraban </a:t>
            </a:r>
            <a:r>
              <a:rPr lang="es-PE" sz="1000">
                <a:solidFill>
                  <a:sysClr val="windowText" lastClr="000000"/>
                </a:solidFill>
                <a:latin typeface="Arial" panose="020B0604020202020204" pitchFamily="34" charset="0"/>
                <a:cs typeface="Arial" panose="020B0604020202020204" pitchFamily="34" charset="0"/>
              </a:rPr>
              <a:t>en estado de gestación</a:t>
            </a:r>
          </a:p>
        </xdr:txBody>
      </xdr:sp>
      <xdr:sp macro="" textlink="">
        <xdr:nvSpPr>
          <xdr:cNvPr id="36" name="Rectángulo 51">
            <a:extLst>
              <a:ext uri="{FF2B5EF4-FFF2-40B4-BE49-F238E27FC236}">
                <a16:creationId xmlns:a16="http://schemas.microsoft.com/office/drawing/2014/main" id="{5C063CD6-A518-442E-8155-0A6A333E9DA6}"/>
              </a:ext>
            </a:extLst>
          </xdr:cNvPr>
          <xdr:cNvSpPr/>
        </xdr:nvSpPr>
        <xdr:spPr>
          <a:xfrm>
            <a:off x="5126182" y="2676369"/>
            <a:ext cx="916008" cy="16771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8</a:t>
            </a:r>
          </a:p>
        </xdr:txBody>
      </xdr:sp>
    </xdr:grpSp>
    <xdr:clientData/>
  </xdr:twoCellAnchor>
  <xdr:twoCellAnchor>
    <xdr:from>
      <xdr:col>10</xdr:col>
      <xdr:colOff>7145</xdr:colOff>
      <xdr:row>110</xdr:row>
      <xdr:rowOff>95250</xdr:rowOff>
    </xdr:from>
    <xdr:to>
      <xdr:col>14</xdr:col>
      <xdr:colOff>4764</xdr:colOff>
      <xdr:row>112</xdr:row>
      <xdr:rowOff>173829</xdr:rowOff>
    </xdr:to>
    <xdr:grpSp>
      <xdr:nvGrpSpPr>
        <xdr:cNvPr id="37" name="Grupo 36">
          <a:extLst>
            <a:ext uri="{FF2B5EF4-FFF2-40B4-BE49-F238E27FC236}">
              <a16:creationId xmlns:a16="http://schemas.microsoft.com/office/drawing/2014/main" id="{417790F0-A732-49B8-B18B-1C1DA1EE44AE}"/>
            </a:ext>
          </a:extLst>
        </xdr:cNvPr>
        <xdr:cNvGrpSpPr/>
      </xdr:nvGrpSpPr>
      <xdr:grpSpPr>
        <a:xfrm>
          <a:off x="8412958" y="22026563"/>
          <a:ext cx="3418681" cy="459579"/>
          <a:chOff x="5126182" y="2676369"/>
          <a:chExt cx="2485144" cy="334295"/>
        </a:xfrm>
      </xdr:grpSpPr>
      <xdr:sp macro="" textlink="">
        <xdr:nvSpPr>
          <xdr:cNvPr id="38" name="Rectángulo 37">
            <a:extLst>
              <a:ext uri="{FF2B5EF4-FFF2-40B4-BE49-F238E27FC236}">
                <a16:creationId xmlns:a16="http://schemas.microsoft.com/office/drawing/2014/main" id="{24A90902-6E79-4982-8D1F-7413F65F61C9}"/>
              </a:ext>
            </a:extLst>
          </xdr:cNvPr>
          <xdr:cNvSpPr/>
        </xdr:nvSpPr>
        <xdr:spPr>
          <a:xfrm>
            <a:off x="5917035" y="2676370"/>
            <a:ext cx="1694291" cy="33429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según número de hijos/a</a:t>
            </a:r>
            <a:r>
              <a:rPr lang="es-PE" sz="1000" baseline="0">
                <a:solidFill>
                  <a:sysClr val="windowText" lastClr="000000"/>
                </a:solidFill>
                <a:latin typeface="Arial" panose="020B0604020202020204" pitchFamily="34" charset="0"/>
                <a:cs typeface="Arial" panose="020B0604020202020204" pitchFamily="34" charset="0"/>
              </a:rPr>
              <a:t>s</a:t>
            </a:r>
            <a:r>
              <a:rPr lang="es-PE" sz="1000">
                <a:solidFill>
                  <a:sysClr val="windowText" lastClr="000000"/>
                </a:solidFill>
                <a:latin typeface="Arial" panose="020B0604020202020204" pitchFamily="34" charset="0"/>
                <a:cs typeface="Arial" panose="020B0604020202020204" pitchFamily="34" charset="0"/>
              </a:rPr>
              <a:t> vivos/as menores de 18 años</a:t>
            </a:r>
          </a:p>
        </xdr:txBody>
      </xdr:sp>
      <xdr:sp macro="" textlink="">
        <xdr:nvSpPr>
          <xdr:cNvPr id="39" name="Rectángulo 51">
            <a:extLst>
              <a:ext uri="{FF2B5EF4-FFF2-40B4-BE49-F238E27FC236}">
                <a16:creationId xmlns:a16="http://schemas.microsoft.com/office/drawing/2014/main" id="{512C0800-3176-4C7D-9D5B-7B4E7C987452}"/>
              </a:ext>
            </a:extLst>
          </xdr:cNvPr>
          <xdr:cNvSpPr/>
        </xdr:nvSpPr>
        <xdr:spPr>
          <a:xfrm>
            <a:off x="5126182" y="2676369"/>
            <a:ext cx="876098" cy="23430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9</a:t>
            </a:r>
          </a:p>
        </xdr:txBody>
      </xdr:sp>
    </xdr:grpSp>
    <xdr:clientData/>
  </xdr:twoCellAnchor>
  <xdr:twoCellAnchor>
    <xdr:from>
      <xdr:col>1</xdr:col>
      <xdr:colOff>0</xdr:colOff>
      <xdr:row>119</xdr:row>
      <xdr:rowOff>57155</xdr:rowOff>
    </xdr:from>
    <xdr:to>
      <xdr:col>5</xdr:col>
      <xdr:colOff>773907</xdr:colOff>
      <xdr:row>121</xdr:row>
      <xdr:rowOff>103114</xdr:rowOff>
    </xdr:to>
    <xdr:grpSp>
      <xdr:nvGrpSpPr>
        <xdr:cNvPr id="40" name="Grupo 39">
          <a:extLst>
            <a:ext uri="{FF2B5EF4-FFF2-40B4-BE49-F238E27FC236}">
              <a16:creationId xmlns:a16="http://schemas.microsoft.com/office/drawing/2014/main" id="{0EE55157-1929-4A27-8252-C1AFBA990E3E}"/>
            </a:ext>
          </a:extLst>
        </xdr:cNvPr>
        <xdr:cNvGrpSpPr/>
      </xdr:nvGrpSpPr>
      <xdr:grpSpPr>
        <a:xfrm>
          <a:off x="127000" y="23702968"/>
          <a:ext cx="4568032" cy="426959"/>
          <a:chOff x="5179410" y="2676369"/>
          <a:chExt cx="2474347" cy="389573"/>
        </a:xfrm>
      </xdr:grpSpPr>
      <xdr:sp macro="" textlink="">
        <xdr:nvSpPr>
          <xdr:cNvPr id="41" name="Rectángulo 40">
            <a:extLst>
              <a:ext uri="{FF2B5EF4-FFF2-40B4-BE49-F238E27FC236}">
                <a16:creationId xmlns:a16="http://schemas.microsoft.com/office/drawing/2014/main" id="{C6D10F36-BB8B-4854-8C20-CDE4E6335EA4}"/>
              </a:ext>
            </a:extLst>
          </xdr:cNvPr>
          <xdr:cNvSpPr/>
        </xdr:nvSpPr>
        <xdr:spPr>
          <a:xfrm>
            <a:off x="5837022" y="2687235"/>
            <a:ext cx="1816735" cy="37870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es-PE" sz="1000">
                <a:solidFill>
                  <a:sysClr val="windowText" lastClr="000000"/>
                </a:solidFill>
                <a:latin typeface="Arial" panose="020B0604020202020204" pitchFamily="34" charset="0"/>
                <a:cs typeface="Arial" panose="020B0604020202020204" pitchFamily="34" charset="0"/>
              </a:rPr>
              <a:t>  Vínculo relacional entre la </a:t>
            </a:r>
            <a:r>
              <a:rPr lang="es-PE" sz="1000">
                <a:solidFill>
                  <a:sysClr val="windowText" lastClr="000000"/>
                </a:solidFill>
                <a:effectLst/>
                <a:latin typeface="Arial" panose="020B0604020202020204" pitchFamily="34" charset="0"/>
                <a:ea typeface="+mn-ea"/>
                <a:cs typeface="Arial" panose="020B0604020202020204" pitchFamily="34" charset="0"/>
              </a:rPr>
              <a:t>presunta persona feminicida</a:t>
            </a:r>
            <a:r>
              <a:rPr lang="es-PE" sz="1000" baseline="0">
                <a:solidFill>
                  <a:sysClr val="windowText" lastClr="000000"/>
                </a:solidFill>
                <a:effectLst/>
                <a:latin typeface="Arial" panose="020B0604020202020204" pitchFamily="34" charset="0"/>
                <a:ea typeface="+mn-ea"/>
                <a:cs typeface="Arial" panose="020B0604020202020204" pitchFamily="34" charset="0"/>
              </a:rPr>
              <a:t> y la </a:t>
            </a:r>
            <a:r>
              <a:rPr lang="es-PE" sz="1000">
                <a:solidFill>
                  <a:sysClr val="windowText" lastClr="000000"/>
                </a:solidFill>
                <a:latin typeface="Arial" panose="020B0604020202020204" pitchFamily="34" charset="0"/>
                <a:cs typeface="Arial" panose="020B0604020202020204" pitchFamily="34" charset="0"/>
              </a:rPr>
              <a:t>víctima </a:t>
            </a:r>
          </a:p>
        </xdr:txBody>
      </xdr:sp>
      <xdr:sp macro="" textlink="">
        <xdr:nvSpPr>
          <xdr:cNvPr id="42" name="Rectángulo 51">
            <a:extLst>
              <a:ext uri="{FF2B5EF4-FFF2-40B4-BE49-F238E27FC236}">
                <a16:creationId xmlns:a16="http://schemas.microsoft.com/office/drawing/2014/main" id="{B9CA4B66-F808-46DF-BEB1-9622A51AA554}"/>
              </a:ext>
            </a:extLst>
          </xdr:cNvPr>
          <xdr:cNvSpPr/>
        </xdr:nvSpPr>
        <xdr:spPr>
          <a:xfrm>
            <a:off x="5179410" y="2676369"/>
            <a:ext cx="732872" cy="219442"/>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10</a:t>
            </a:r>
          </a:p>
        </xdr:txBody>
      </xdr:sp>
    </xdr:grpSp>
    <xdr:clientData/>
  </xdr:twoCellAnchor>
  <xdr:twoCellAnchor>
    <xdr:from>
      <xdr:col>10</xdr:col>
      <xdr:colOff>4760</xdr:colOff>
      <xdr:row>133</xdr:row>
      <xdr:rowOff>86213</xdr:rowOff>
    </xdr:from>
    <xdr:to>
      <xdr:col>14</xdr:col>
      <xdr:colOff>11904</xdr:colOff>
      <xdr:row>135</xdr:row>
      <xdr:rowOff>164521</xdr:rowOff>
    </xdr:to>
    <xdr:grpSp>
      <xdr:nvGrpSpPr>
        <xdr:cNvPr id="43" name="Grupo 42">
          <a:extLst>
            <a:ext uri="{FF2B5EF4-FFF2-40B4-BE49-F238E27FC236}">
              <a16:creationId xmlns:a16="http://schemas.microsoft.com/office/drawing/2014/main" id="{56A83AEC-C085-4FCA-8BE9-34A8570D404B}"/>
            </a:ext>
          </a:extLst>
        </xdr:cNvPr>
        <xdr:cNvGrpSpPr/>
      </xdr:nvGrpSpPr>
      <xdr:grpSpPr>
        <a:xfrm>
          <a:off x="8410573" y="26684776"/>
          <a:ext cx="3428206" cy="491058"/>
          <a:chOff x="5126182" y="2676369"/>
          <a:chExt cx="1379238" cy="464214"/>
        </a:xfrm>
      </xdr:grpSpPr>
      <xdr:sp macro="" textlink="">
        <xdr:nvSpPr>
          <xdr:cNvPr id="44" name="Rectángulo 43">
            <a:extLst>
              <a:ext uri="{FF2B5EF4-FFF2-40B4-BE49-F238E27FC236}">
                <a16:creationId xmlns:a16="http://schemas.microsoft.com/office/drawing/2014/main" id="{2EC5CB61-DC1B-4CE3-B71B-5AE4C30F2925}"/>
              </a:ext>
            </a:extLst>
          </xdr:cNvPr>
          <xdr:cNvSpPr/>
        </xdr:nvSpPr>
        <xdr:spPr>
          <a:xfrm>
            <a:off x="5551967" y="2676371"/>
            <a:ext cx="953453" cy="46421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vínculo relacional entre la presunta persona feminicida y la víctima</a:t>
            </a:r>
          </a:p>
        </xdr:txBody>
      </xdr:sp>
      <xdr:sp macro="" textlink="">
        <xdr:nvSpPr>
          <xdr:cNvPr id="45" name="Rectángulo 51">
            <a:extLst>
              <a:ext uri="{FF2B5EF4-FFF2-40B4-BE49-F238E27FC236}">
                <a16:creationId xmlns:a16="http://schemas.microsoft.com/office/drawing/2014/main" id="{C52BDC82-8027-420E-ABE3-096DCB16B2F1}"/>
              </a:ext>
            </a:extLst>
          </xdr:cNvPr>
          <xdr:cNvSpPr/>
        </xdr:nvSpPr>
        <xdr:spPr>
          <a:xfrm>
            <a:off x="5126182" y="2676369"/>
            <a:ext cx="472066" cy="19664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11</a:t>
            </a:r>
          </a:p>
        </xdr:txBody>
      </xdr:sp>
    </xdr:grpSp>
    <xdr:clientData/>
  </xdr:twoCellAnchor>
  <xdr:twoCellAnchor>
    <xdr:from>
      <xdr:col>5</xdr:col>
      <xdr:colOff>631031</xdr:colOff>
      <xdr:row>104</xdr:row>
      <xdr:rowOff>61771</xdr:rowOff>
    </xdr:from>
    <xdr:to>
      <xdr:col>9</xdr:col>
      <xdr:colOff>357186</xdr:colOff>
      <xdr:row>115</xdr:row>
      <xdr:rowOff>178593</xdr:rowOff>
    </xdr:to>
    <xdr:grpSp>
      <xdr:nvGrpSpPr>
        <xdr:cNvPr id="46" name="Grupo 45">
          <a:extLst>
            <a:ext uri="{FF2B5EF4-FFF2-40B4-BE49-F238E27FC236}">
              <a16:creationId xmlns:a16="http://schemas.microsoft.com/office/drawing/2014/main" id="{D7ABCD29-CFF3-49CD-A316-5F9F3E586570}"/>
            </a:ext>
          </a:extLst>
        </xdr:cNvPr>
        <xdr:cNvGrpSpPr/>
      </xdr:nvGrpSpPr>
      <xdr:grpSpPr>
        <a:xfrm flipH="1">
          <a:off x="4552156" y="20723084"/>
          <a:ext cx="3313905" cy="2339322"/>
          <a:chOff x="3890519" y="17888777"/>
          <a:chExt cx="1885950" cy="2047875"/>
        </a:xfrm>
      </xdr:grpSpPr>
      <xdr:pic>
        <xdr:nvPicPr>
          <xdr:cNvPr id="47" name="Imagen 46">
            <a:extLst>
              <a:ext uri="{FF2B5EF4-FFF2-40B4-BE49-F238E27FC236}">
                <a16:creationId xmlns:a16="http://schemas.microsoft.com/office/drawing/2014/main" id="{560ED4D6-978F-40FE-8A62-6F759C4061E7}"/>
              </a:ext>
            </a:extLst>
          </xdr:cNvPr>
          <xdr:cNvPicPr>
            <a:picLocks noChangeAspect="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307158" y="18030589"/>
            <a:ext cx="223950" cy="287572"/>
          </a:xfrm>
          <a:prstGeom prst="rect">
            <a:avLst/>
          </a:prstGeom>
        </xdr:spPr>
      </xdr:pic>
      <xdr:pic>
        <xdr:nvPicPr>
          <xdr:cNvPr id="48" name="Imagen 47">
            <a:extLst>
              <a:ext uri="{FF2B5EF4-FFF2-40B4-BE49-F238E27FC236}">
                <a16:creationId xmlns:a16="http://schemas.microsoft.com/office/drawing/2014/main" id="{6523E3E7-1F7F-40E6-B516-C30E600A748B}"/>
              </a:ext>
            </a:extLst>
          </xdr:cNvPr>
          <xdr:cNvPicPr>
            <a:picLocks noChangeAspect="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4025287" y="18584217"/>
            <a:ext cx="265444" cy="491254"/>
          </a:xfrm>
          <a:prstGeom prst="rect">
            <a:avLst/>
          </a:prstGeom>
        </xdr:spPr>
      </xdr:pic>
      <xdr:pic>
        <xdr:nvPicPr>
          <xdr:cNvPr id="49" name="Imagen 48">
            <a:extLst>
              <a:ext uri="{FF2B5EF4-FFF2-40B4-BE49-F238E27FC236}">
                <a16:creationId xmlns:a16="http://schemas.microsoft.com/office/drawing/2014/main" id="{1041CE79-0337-439C-BD49-994692B9E9C6}"/>
              </a:ext>
            </a:extLst>
          </xdr:cNvPr>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260463" y="19154688"/>
            <a:ext cx="217013" cy="457200"/>
          </a:xfrm>
          <a:prstGeom prst="rect">
            <a:avLst/>
          </a:prstGeom>
        </xdr:spPr>
      </xdr:pic>
      <xdr:sp macro="" textlink="">
        <xdr:nvSpPr>
          <xdr:cNvPr id="50" name="Rectángulo: esquinas redondeadas 51">
            <a:extLst>
              <a:ext uri="{FF2B5EF4-FFF2-40B4-BE49-F238E27FC236}">
                <a16:creationId xmlns:a16="http://schemas.microsoft.com/office/drawing/2014/main" id="{0EE0184B-7CB6-4918-9CB5-EEEA4EEE1241}"/>
              </a:ext>
            </a:extLst>
          </xdr:cNvPr>
          <xdr:cNvSpPr/>
        </xdr:nvSpPr>
        <xdr:spPr>
          <a:xfrm>
            <a:off x="3890519" y="17888777"/>
            <a:ext cx="1885950" cy="2047875"/>
          </a:xfrm>
          <a:prstGeom prst="roundRect">
            <a:avLst/>
          </a:prstGeom>
          <a:noFill/>
          <a:ln w="28575"/>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PE" sz="1100"/>
          </a:p>
        </xdr:txBody>
      </xdr:sp>
    </xdr:grpSp>
    <xdr:clientData/>
  </xdr:twoCellAnchor>
  <xdr:twoCellAnchor>
    <xdr:from>
      <xdr:col>6</xdr:col>
      <xdr:colOff>330994</xdr:colOff>
      <xdr:row>122</xdr:row>
      <xdr:rowOff>216477</xdr:rowOff>
    </xdr:from>
    <xdr:to>
      <xdr:col>7</xdr:col>
      <xdr:colOff>116681</xdr:colOff>
      <xdr:row>126</xdr:row>
      <xdr:rowOff>177226</xdr:rowOff>
    </xdr:to>
    <xdr:pic>
      <xdr:nvPicPr>
        <xdr:cNvPr id="51" name="58 Imagen" descr="siluetas-de-parejas.jpg">
          <a:extLst>
            <a:ext uri="{FF2B5EF4-FFF2-40B4-BE49-F238E27FC236}">
              <a16:creationId xmlns:a16="http://schemas.microsoft.com/office/drawing/2014/main" id="{D3CBE1EE-DE50-4E26-B0EE-3ED83082FAD2}"/>
            </a:ext>
          </a:extLst>
        </xdr:cNvPr>
        <xdr:cNvPicPr>
          <a:picLocks noChangeAspect="1"/>
        </xdr:cNvPicPr>
      </xdr:nvPicPr>
      <xdr:blipFill>
        <a:blip xmlns:r="http://schemas.openxmlformats.org/officeDocument/2006/relationships" r:embed="rId7" cstate="print">
          <a:duotone>
            <a:schemeClr val="accent5">
              <a:shade val="45000"/>
              <a:satMod val="135000"/>
            </a:schemeClr>
            <a:prstClr val="white"/>
          </a:duotone>
          <a:extLst>
            <a:ext uri="{28A0092B-C50C-407E-A947-70E740481C1C}">
              <a14:useLocalDpi xmlns:a14="http://schemas.microsoft.com/office/drawing/2010/main" val="0"/>
            </a:ext>
          </a:extLst>
        </a:blip>
        <a:srcRect r="70250" b="46716"/>
        <a:stretch>
          <a:fillRect/>
        </a:stretch>
      </xdr:blipFill>
      <xdr:spPr bwMode="auto">
        <a:xfrm>
          <a:off x="5141119" y="24362352"/>
          <a:ext cx="681037" cy="90372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146</xdr:row>
      <xdr:rowOff>28568</xdr:rowOff>
    </xdr:from>
    <xdr:to>
      <xdr:col>5</xdr:col>
      <xdr:colOff>11907</xdr:colOff>
      <xdr:row>148</xdr:row>
      <xdr:rowOff>119062</xdr:rowOff>
    </xdr:to>
    <xdr:grpSp>
      <xdr:nvGrpSpPr>
        <xdr:cNvPr id="52" name="Grupo 51">
          <a:extLst>
            <a:ext uri="{FF2B5EF4-FFF2-40B4-BE49-F238E27FC236}">
              <a16:creationId xmlns:a16="http://schemas.microsoft.com/office/drawing/2014/main" id="{6DC0DDF5-C797-4E04-8C72-DD946CFA71E4}"/>
            </a:ext>
          </a:extLst>
        </xdr:cNvPr>
        <xdr:cNvGrpSpPr/>
      </xdr:nvGrpSpPr>
      <xdr:grpSpPr>
        <a:xfrm>
          <a:off x="57150" y="29167131"/>
          <a:ext cx="3875882" cy="471494"/>
          <a:chOff x="5126182" y="2676369"/>
          <a:chExt cx="3088008" cy="376901"/>
        </a:xfrm>
      </xdr:grpSpPr>
      <xdr:sp macro="" textlink="">
        <xdr:nvSpPr>
          <xdr:cNvPr id="53" name="Rectángulo 52">
            <a:extLst>
              <a:ext uri="{FF2B5EF4-FFF2-40B4-BE49-F238E27FC236}">
                <a16:creationId xmlns:a16="http://schemas.microsoft.com/office/drawing/2014/main" id="{07E47DF4-E46E-4899-9937-A745FC2DF59D}"/>
              </a:ext>
            </a:extLst>
          </xdr:cNvPr>
          <xdr:cNvSpPr/>
        </xdr:nvSpPr>
        <xdr:spPr>
          <a:xfrm>
            <a:off x="5932925" y="2676371"/>
            <a:ext cx="2281265" cy="37689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Medidas que tomo la víctima previo a la ocurrencia del hecho</a:t>
            </a:r>
          </a:p>
        </xdr:txBody>
      </xdr:sp>
      <xdr:sp macro="" textlink="">
        <xdr:nvSpPr>
          <xdr:cNvPr id="54" name="Rectángulo 51">
            <a:extLst>
              <a:ext uri="{FF2B5EF4-FFF2-40B4-BE49-F238E27FC236}">
                <a16:creationId xmlns:a16="http://schemas.microsoft.com/office/drawing/2014/main" id="{5397869E-EE77-4B7D-927B-E4A929FEFE66}"/>
              </a:ext>
            </a:extLst>
          </xdr:cNvPr>
          <xdr:cNvSpPr/>
        </xdr:nvSpPr>
        <xdr:spPr>
          <a:xfrm>
            <a:off x="5126182" y="2676369"/>
            <a:ext cx="916008" cy="20121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12</a:t>
            </a:r>
          </a:p>
        </xdr:txBody>
      </xdr:sp>
    </xdr:grpSp>
    <xdr:clientData/>
  </xdr:twoCellAnchor>
  <xdr:twoCellAnchor>
    <xdr:from>
      <xdr:col>1</xdr:col>
      <xdr:colOff>23810</xdr:colOff>
      <xdr:row>164</xdr:row>
      <xdr:rowOff>95252</xdr:rowOff>
    </xdr:from>
    <xdr:to>
      <xdr:col>5</xdr:col>
      <xdr:colOff>4761</xdr:colOff>
      <xdr:row>166</xdr:row>
      <xdr:rowOff>120723</xdr:rowOff>
    </xdr:to>
    <xdr:grpSp>
      <xdr:nvGrpSpPr>
        <xdr:cNvPr id="55" name="Grupo 54">
          <a:extLst>
            <a:ext uri="{FF2B5EF4-FFF2-40B4-BE49-F238E27FC236}">
              <a16:creationId xmlns:a16="http://schemas.microsoft.com/office/drawing/2014/main" id="{A73107BB-DEA7-4F61-A2FC-664844B3AB70}"/>
            </a:ext>
          </a:extLst>
        </xdr:cNvPr>
        <xdr:cNvGrpSpPr/>
      </xdr:nvGrpSpPr>
      <xdr:grpSpPr>
        <a:xfrm>
          <a:off x="150810" y="32646940"/>
          <a:ext cx="3775076" cy="406471"/>
          <a:chOff x="5221300" y="2676368"/>
          <a:chExt cx="2583135" cy="457540"/>
        </a:xfrm>
      </xdr:grpSpPr>
      <xdr:sp macro="" textlink="">
        <xdr:nvSpPr>
          <xdr:cNvPr id="56" name="Rectángulo 55">
            <a:extLst>
              <a:ext uri="{FF2B5EF4-FFF2-40B4-BE49-F238E27FC236}">
                <a16:creationId xmlns:a16="http://schemas.microsoft.com/office/drawing/2014/main" id="{31B2B403-E816-4E0A-B967-7A78309BAB01}"/>
              </a:ext>
            </a:extLst>
          </xdr:cNvPr>
          <xdr:cNvSpPr/>
        </xdr:nvSpPr>
        <xdr:spPr>
          <a:xfrm>
            <a:off x="5874776" y="2678463"/>
            <a:ext cx="1929659" cy="45544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edad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a:t>
            </a:r>
          </a:p>
        </xdr:txBody>
      </xdr:sp>
      <xdr:sp macro="" textlink="">
        <xdr:nvSpPr>
          <xdr:cNvPr id="57" name="Rectángulo 51">
            <a:extLst>
              <a:ext uri="{FF2B5EF4-FFF2-40B4-BE49-F238E27FC236}">
                <a16:creationId xmlns:a16="http://schemas.microsoft.com/office/drawing/2014/main" id="{92625D52-0A83-4AB4-864B-C60BDD96291B}"/>
              </a:ext>
            </a:extLst>
          </xdr:cNvPr>
          <xdr:cNvSpPr/>
        </xdr:nvSpPr>
        <xdr:spPr>
          <a:xfrm>
            <a:off x="5221300" y="2676368"/>
            <a:ext cx="736705" cy="24112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13</a:t>
            </a:r>
          </a:p>
        </xdr:txBody>
      </xdr:sp>
    </xdr:grpSp>
    <xdr:clientData/>
  </xdr:twoCellAnchor>
  <xdr:twoCellAnchor>
    <xdr:from>
      <xdr:col>1</xdr:col>
      <xdr:colOff>11906</xdr:colOff>
      <xdr:row>175</xdr:row>
      <xdr:rowOff>114307</xdr:rowOff>
    </xdr:from>
    <xdr:to>
      <xdr:col>5</xdr:col>
      <xdr:colOff>4761</xdr:colOff>
      <xdr:row>177</xdr:row>
      <xdr:rowOff>119063</xdr:rowOff>
    </xdr:to>
    <xdr:grpSp>
      <xdr:nvGrpSpPr>
        <xdr:cNvPr id="58" name="Grupo 57">
          <a:extLst>
            <a:ext uri="{FF2B5EF4-FFF2-40B4-BE49-F238E27FC236}">
              <a16:creationId xmlns:a16="http://schemas.microsoft.com/office/drawing/2014/main" id="{2FA747A3-7F4A-42AE-8141-D4C5B860C007}"/>
            </a:ext>
          </a:extLst>
        </xdr:cNvPr>
        <xdr:cNvGrpSpPr/>
      </xdr:nvGrpSpPr>
      <xdr:grpSpPr>
        <a:xfrm>
          <a:off x="138906" y="35158370"/>
          <a:ext cx="3786980" cy="385756"/>
          <a:chOff x="5126182" y="2676369"/>
          <a:chExt cx="3025916" cy="499257"/>
        </a:xfrm>
      </xdr:grpSpPr>
      <xdr:sp macro="" textlink="">
        <xdr:nvSpPr>
          <xdr:cNvPr id="59" name="Rectángulo 58">
            <a:extLst>
              <a:ext uri="{FF2B5EF4-FFF2-40B4-BE49-F238E27FC236}">
                <a16:creationId xmlns:a16="http://schemas.microsoft.com/office/drawing/2014/main" id="{1E9AA7B6-8443-443F-BCCF-035B91B70B63}"/>
              </a:ext>
            </a:extLst>
          </xdr:cNvPr>
          <xdr:cNvSpPr/>
        </xdr:nvSpPr>
        <xdr:spPr>
          <a:xfrm>
            <a:off x="5932925" y="2676372"/>
            <a:ext cx="2219173" cy="49925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Situación laboral de</a:t>
            </a:r>
            <a:r>
              <a:rPr lang="es-PE" sz="1000" baseline="0">
                <a:solidFill>
                  <a:sysClr val="windowText" lastClr="000000"/>
                </a:solidFill>
                <a:latin typeface="Arial" panose="020B0604020202020204" pitchFamily="34" charset="0"/>
                <a:cs typeface="Arial" panose="020B0604020202020204" pitchFamily="34" charset="0"/>
              </a:rPr>
              <a:t> la presunta persona feminicida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0" name="Rectángulo 51">
            <a:extLst>
              <a:ext uri="{FF2B5EF4-FFF2-40B4-BE49-F238E27FC236}">
                <a16:creationId xmlns:a16="http://schemas.microsoft.com/office/drawing/2014/main" id="{1FB4D4A7-9549-4810-BCD7-CA72439D3491}"/>
              </a:ext>
            </a:extLst>
          </xdr:cNvPr>
          <xdr:cNvSpPr/>
        </xdr:nvSpPr>
        <xdr:spPr>
          <a:xfrm>
            <a:off x="5126182" y="2676369"/>
            <a:ext cx="916008" cy="28352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15</a:t>
            </a:r>
          </a:p>
        </xdr:txBody>
      </xdr:sp>
    </xdr:grpSp>
    <xdr:clientData/>
  </xdr:twoCellAnchor>
  <xdr:twoCellAnchor>
    <xdr:from>
      <xdr:col>8</xdr:col>
      <xdr:colOff>764382</xdr:colOff>
      <xdr:row>164</xdr:row>
      <xdr:rowOff>102394</xdr:rowOff>
    </xdr:from>
    <xdr:to>
      <xdr:col>13</xdr:col>
      <xdr:colOff>11906</xdr:colOff>
      <xdr:row>166</xdr:row>
      <xdr:rowOff>119064</xdr:rowOff>
    </xdr:to>
    <xdr:grpSp>
      <xdr:nvGrpSpPr>
        <xdr:cNvPr id="61" name="Grupo 60">
          <a:extLst>
            <a:ext uri="{FF2B5EF4-FFF2-40B4-BE49-F238E27FC236}">
              <a16:creationId xmlns:a16="http://schemas.microsoft.com/office/drawing/2014/main" id="{FA62A702-AFAD-499B-8369-9CF262EAD4EB}"/>
            </a:ext>
          </a:extLst>
        </xdr:cNvPr>
        <xdr:cNvGrpSpPr/>
      </xdr:nvGrpSpPr>
      <xdr:grpSpPr>
        <a:xfrm>
          <a:off x="7376320" y="32654082"/>
          <a:ext cx="3565524" cy="397670"/>
          <a:chOff x="5126182" y="2676368"/>
          <a:chExt cx="2555676" cy="402677"/>
        </a:xfrm>
      </xdr:grpSpPr>
      <xdr:sp macro="" textlink="">
        <xdr:nvSpPr>
          <xdr:cNvPr id="62" name="Rectángulo 61">
            <a:extLst>
              <a:ext uri="{FF2B5EF4-FFF2-40B4-BE49-F238E27FC236}">
                <a16:creationId xmlns:a16="http://schemas.microsoft.com/office/drawing/2014/main" id="{B3F19945-BE76-4581-B854-EF2974F69655}"/>
              </a:ext>
            </a:extLst>
          </xdr:cNvPr>
          <xdr:cNvSpPr/>
        </xdr:nvSpPr>
        <xdr:spPr>
          <a:xfrm>
            <a:off x="5932924" y="2676368"/>
            <a:ext cx="1748934" cy="40267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Efecto de acohol/drogas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 </a:t>
            </a:r>
          </a:p>
        </xdr:txBody>
      </xdr:sp>
      <xdr:sp macro="" textlink="">
        <xdr:nvSpPr>
          <xdr:cNvPr id="63" name="Rectángulo 51">
            <a:extLst>
              <a:ext uri="{FF2B5EF4-FFF2-40B4-BE49-F238E27FC236}">
                <a16:creationId xmlns:a16="http://schemas.microsoft.com/office/drawing/2014/main" id="{6A8F834E-4D00-4E92-A8B0-0C1C0C5E51DB}"/>
              </a:ext>
            </a:extLst>
          </xdr:cNvPr>
          <xdr:cNvSpPr/>
        </xdr:nvSpPr>
        <xdr:spPr>
          <a:xfrm>
            <a:off x="5126182" y="2676368"/>
            <a:ext cx="916008" cy="25517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14</a:t>
            </a:r>
          </a:p>
        </xdr:txBody>
      </xdr:sp>
    </xdr:grpSp>
    <xdr:clientData/>
  </xdr:twoCellAnchor>
  <xdr:twoCellAnchor>
    <xdr:from>
      <xdr:col>9</xdr:col>
      <xdr:colOff>744681</xdr:colOff>
      <xdr:row>122</xdr:row>
      <xdr:rowOff>8659</xdr:rowOff>
    </xdr:from>
    <xdr:to>
      <xdr:col>14</xdr:col>
      <xdr:colOff>675409</xdr:colOff>
      <xdr:row>131</xdr:row>
      <xdr:rowOff>8659</xdr:rowOff>
    </xdr:to>
    <xdr:graphicFrame macro="">
      <xdr:nvGraphicFramePr>
        <xdr:cNvPr id="64" name="Gráfico 63">
          <a:extLst>
            <a:ext uri="{FF2B5EF4-FFF2-40B4-BE49-F238E27FC236}">
              <a16:creationId xmlns:a16="http://schemas.microsoft.com/office/drawing/2014/main" id="{1A146D88-96EB-4DDF-956F-CC97E4417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522175</xdr:colOff>
      <xdr:row>0</xdr:row>
      <xdr:rowOff>51025</xdr:rowOff>
    </xdr:from>
    <xdr:to>
      <xdr:col>14</xdr:col>
      <xdr:colOff>631031</xdr:colOff>
      <xdr:row>3</xdr:row>
      <xdr:rowOff>11904</xdr:rowOff>
    </xdr:to>
    <xdr:sp macro="" textlink="">
      <xdr:nvSpPr>
        <xdr:cNvPr id="65" name="Rectángulo 64">
          <a:extLst>
            <a:ext uri="{FF2B5EF4-FFF2-40B4-BE49-F238E27FC236}">
              <a16:creationId xmlns:a16="http://schemas.microsoft.com/office/drawing/2014/main" id="{0D9BEFD7-2022-48B7-B1B9-12E236654965}"/>
            </a:ext>
          </a:extLst>
        </xdr:cNvPr>
        <xdr:cNvSpPr/>
      </xdr:nvSpPr>
      <xdr:spPr>
        <a:xfrm>
          <a:off x="4436950" y="51025"/>
          <a:ext cx="8005081" cy="503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773906</xdr:colOff>
      <xdr:row>14</xdr:row>
      <xdr:rowOff>1</xdr:rowOff>
    </xdr:from>
    <xdr:to>
      <xdr:col>12</xdr:col>
      <xdr:colOff>23812</xdr:colOff>
      <xdr:row>16</xdr:row>
      <xdr:rowOff>102420</xdr:rowOff>
    </xdr:to>
    <xdr:grpSp>
      <xdr:nvGrpSpPr>
        <xdr:cNvPr id="66" name="Grupo 65">
          <a:extLst>
            <a:ext uri="{FF2B5EF4-FFF2-40B4-BE49-F238E27FC236}">
              <a16:creationId xmlns:a16="http://schemas.microsoft.com/office/drawing/2014/main" id="{8B3F88DC-7AEF-4E50-9935-0F5F19977DE8}"/>
            </a:ext>
          </a:extLst>
        </xdr:cNvPr>
        <xdr:cNvGrpSpPr/>
      </xdr:nvGrpSpPr>
      <xdr:grpSpPr>
        <a:xfrm>
          <a:off x="7385844" y="3143251"/>
          <a:ext cx="2670968" cy="578669"/>
          <a:chOff x="5162050" y="2385041"/>
          <a:chExt cx="2585014" cy="561026"/>
        </a:xfrm>
      </xdr:grpSpPr>
      <xdr:sp macro="" textlink="">
        <xdr:nvSpPr>
          <xdr:cNvPr id="67" name="Rectángulo 66">
            <a:extLst>
              <a:ext uri="{FF2B5EF4-FFF2-40B4-BE49-F238E27FC236}">
                <a16:creationId xmlns:a16="http://schemas.microsoft.com/office/drawing/2014/main" id="{2D16DB17-9741-48BD-B419-3A94B2B41506}"/>
              </a:ext>
            </a:extLst>
          </xdr:cNvPr>
          <xdr:cNvSpPr/>
        </xdr:nvSpPr>
        <xdr:spPr>
          <a:xfrm>
            <a:off x="6077326" y="2385041"/>
            <a:ext cx="1669738" cy="56102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a:t>
            </a:r>
            <a:r>
              <a:rPr lang="es-PE" sz="1000" baseline="0">
                <a:solidFill>
                  <a:sysClr val="windowText" lastClr="000000"/>
                </a:solidFill>
                <a:latin typeface="Arial" panose="020B0604020202020204" pitchFamily="34" charset="0"/>
                <a:cs typeface="Arial" panose="020B0604020202020204" pitchFamily="34" charset="0"/>
              </a:rPr>
              <a:t>según mes</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8" name="Rectángulo 51">
            <a:extLst>
              <a:ext uri="{FF2B5EF4-FFF2-40B4-BE49-F238E27FC236}">
                <a16:creationId xmlns:a16="http://schemas.microsoft.com/office/drawing/2014/main" id="{D61717D9-7530-4945-84B9-D967C3EF8B89}"/>
              </a:ext>
            </a:extLst>
          </xdr:cNvPr>
          <xdr:cNvSpPr/>
        </xdr:nvSpPr>
        <xdr:spPr>
          <a:xfrm>
            <a:off x="5162050" y="2385390"/>
            <a:ext cx="1038074" cy="245716"/>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a:t>
            </a:r>
          </a:p>
        </xdr:txBody>
      </xdr:sp>
    </xdr:grpSp>
    <xdr:clientData/>
  </xdr:twoCellAnchor>
  <xdr:twoCellAnchor>
    <xdr:from>
      <xdr:col>6</xdr:col>
      <xdr:colOff>76540</xdr:colOff>
      <xdr:row>122</xdr:row>
      <xdr:rowOff>285751</xdr:rowOff>
    </xdr:from>
    <xdr:to>
      <xdr:col>6</xdr:col>
      <xdr:colOff>226219</xdr:colOff>
      <xdr:row>126</xdr:row>
      <xdr:rowOff>178595</xdr:rowOff>
    </xdr:to>
    <xdr:sp macro="" textlink="">
      <xdr:nvSpPr>
        <xdr:cNvPr id="69" name="Cerrar llave 68">
          <a:extLst>
            <a:ext uri="{FF2B5EF4-FFF2-40B4-BE49-F238E27FC236}">
              <a16:creationId xmlns:a16="http://schemas.microsoft.com/office/drawing/2014/main" id="{6FD6B25D-1155-49C0-9BB4-AD359F355D2C}"/>
            </a:ext>
          </a:extLst>
        </xdr:cNvPr>
        <xdr:cNvSpPr/>
      </xdr:nvSpPr>
      <xdr:spPr>
        <a:xfrm>
          <a:off x="4886665" y="24431626"/>
          <a:ext cx="149679" cy="835819"/>
        </a:xfrm>
        <a:prstGeom prst="rightBrace">
          <a:avLst/>
        </a:prstGeom>
        <a:ln>
          <a:solidFill>
            <a:srgbClr val="002060"/>
          </a:solidFill>
        </a:ln>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lang="es-PE" sz="1100"/>
        </a:p>
      </xdr:txBody>
    </xdr:sp>
    <xdr:clientData/>
  </xdr:twoCellAnchor>
  <xdr:twoCellAnchor>
    <xdr:from>
      <xdr:col>0</xdr:col>
      <xdr:colOff>11905</xdr:colOff>
      <xdr:row>184</xdr:row>
      <xdr:rowOff>11906</xdr:rowOff>
    </xdr:from>
    <xdr:to>
      <xdr:col>15</xdr:col>
      <xdr:colOff>83342</xdr:colOff>
      <xdr:row>185</xdr:row>
      <xdr:rowOff>11906</xdr:rowOff>
    </xdr:to>
    <xdr:grpSp>
      <xdr:nvGrpSpPr>
        <xdr:cNvPr id="70" name="Grupo 69">
          <a:extLst>
            <a:ext uri="{FF2B5EF4-FFF2-40B4-BE49-F238E27FC236}">
              <a16:creationId xmlns:a16="http://schemas.microsoft.com/office/drawing/2014/main" id="{AAA5BB69-B16A-4CE4-B779-35451640780D}"/>
            </a:ext>
          </a:extLst>
        </xdr:cNvPr>
        <xdr:cNvGrpSpPr/>
      </xdr:nvGrpSpPr>
      <xdr:grpSpPr>
        <a:xfrm>
          <a:off x="11905" y="37016531"/>
          <a:ext cx="12795250" cy="325438"/>
          <a:chOff x="134471" y="2110372"/>
          <a:chExt cx="10006542" cy="244668"/>
        </a:xfrm>
      </xdr:grpSpPr>
      <xdr:sp macro="" textlink="">
        <xdr:nvSpPr>
          <xdr:cNvPr id="71" name="Rectángulo 70">
            <a:extLst>
              <a:ext uri="{FF2B5EF4-FFF2-40B4-BE49-F238E27FC236}">
                <a16:creationId xmlns:a16="http://schemas.microsoft.com/office/drawing/2014/main" id="{CC8AC37B-3E54-4573-8B7B-8A9D6F0079B7}"/>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VARIACIÓN PORCENTUAL</a:t>
            </a:r>
            <a:endParaRPr lang="es-PE" sz="1400" b="1">
              <a:solidFill>
                <a:schemeClr val="bg1"/>
              </a:solidFill>
            </a:endParaRPr>
          </a:p>
        </xdr:txBody>
      </xdr:sp>
      <xdr:sp macro="" textlink="">
        <xdr:nvSpPr>
          <xdr:cNvPr id="72" name="Rectángulo 71">
            <a:extLst>
              <a:ext uri="{FF2B5EF4-FFF2-40B4-BE49-F238E27FC236}">
                <a16:creationId xmlns:a16="http://schemas.microsoft.com/office/drawing/2014/main" id="{63539AF5-AD29-4F06-AFAA-A44E8993CF23}"/>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D </a:t>
            </a:r>
          </a:p>
        </xdr:txBody>
      </xdr:sp>
    </xdr:grpSp>
    <xdr:clientData/>
  </xdr:twoCellAnchor>
  <xdr:twoCellAnchor>
    <xdr:from>
      <xdr:col>2</xdr:col>
      <xdr:colOff>76201</xdr:colOff>
      <xdr:row>185</xdr:row>
      <xdr:rowOff>180976</xdr:rowOff>
    </xdr:from>
    <xdr:to>
      <xdr:col>5</xdr:col>
      <xdr:colOff>762000</xdr:colOff>
      <xdr:row>188</xdr:row>
      <xdr:rowOff>127000</xdr:rowOff>
    </xdr:to>
    <xdr:sp macro="" textlink="">
      <xdr:nvSpPr>
        <xdr:cNvPr id="73" name="Rectángulo 72">
          <a:extLst>
            <a:ext uri="{FF2B5EF4-FFF2-40B4-BE49-F238E27FC236}">
              <a16:creationId xmlns:a16="http://schemas.microsoft.com/office/drawing/2014/main" id="{C28FAA49-1553-4E7A-905E-B12534088C13}"/>
            </a:ext>
          </a:extLst>
        </xdr:cNvPr>
        <xdr:cNvSpPr/>
      </xdr:nvSpPr>
      <xdr:spPr>
        <a:xfrm>
          <a:off x="1219201" y="37442776"/>
          <a:ext cx="3457574" cy="59372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2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Variación porcentual de los casos con características de feminicidio del año 2024 en relación al año 2023</a:t>
          </a:r>
        </a:p>
      </xdr:txBody>
    </xdr:sp>
    <xdr:clientData/>
  </xdr:twoCellAnchor>
  <xdr:twoCellAnchor>
    <xdr:from>
      <xdr:col>1</xdr:col>
      <xdr:colOff>13607</xdr:colOff>
      <xdr:row>185</xdr:row>
      <xdr:rowOff>190500</xdr:rowOff>
    </xdr:from>
    <xdr:to>
      <xdr:col>2</xdr:col>
      <xdr:colOff>226219</xdr:colOff>
      <xdr:row>186</xdr:row>
      <xdr:rowOff>128323</xdr:rowOff>
    </xdr:to>
    <xdr:sp macro="" textlink="">
      <xdr:nvSpPr>
        <xdr:cNvPr id="74" name="Rectángulo 51">
          <a:extLst>
            <a:ext uri="{FF2B5EF4-FFF2-40B4-BE49-F238E27FC236}">
              <a16:creationId xmlns:a16="http://schemas.microsoft.com/office/drawing/2014/main" id="{CE22C4E5-B30B-49BA-9DDF-8F6037E49F95}"/>
            </a:ext>
          </a:extLst>
        </xdr:cNvPr>
        <xdr:cNvSpPr/>
      </xdr:nvSpPr>
      <xdr:spPr>
        <a:xfrm>
          <a:off x="137432" y="37452300"/>
          <a:ext cx="1231787" cy="20452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16</a:t>
          </a:r>
        </a:p>
      </xdr:txBody>
    </xdr:sp>
    <xdr:clientData/>
  </xdr:twoCellAnchor>
  <xdr:twoCellAnchor>
    <xdr:from>
      <xdr:col>8</xdr:col>
      <xdr:colOff>249382</xdr:colOff>
      <xdr:row>200</xdr:row>
      <xdr:rowOff>129887</xdr:rowOff>
    </xdr:from>
    <xdr:to>
      <xdr:col>14</xdr:col>
      <xdr:colOff>458231</xdr:colOff>
      <xdr:row>203</xdr:row>
      <xdr:rowOff>101065</xdr:rowOff>
    </xdr:to>
    <xdr:sp macro="" textlink="">
      <xdr:nvSpPr>
        <xdr:cNvPr id="75" name="CuadroTexto 74">
          <a:extLst>
            <a:ext uri="{FF2B5EF4-FFF2-40B4-BE49-F238E27FC236}">
              <a16:creationId xmlns:a16="http://schemas.microsoft.com/office/drawing/2014/main" id="{BB2B0E7A-3D20-44F1-A834-D459E57CE846}"/>
            </a:ext>
          </a:extLst>
        </xdr:cNvPr>
        <xdr:cNvSpPr txBox="1"/>
      </xdr:nvSpPr>
      <xdr:spPr>
        <a:xfrm>
          <a:off x="6850207" y="40668287"/>
          <a:ext cx="5419024" cy="666503"/>
        </a:xfrm>
        <a:prstGeom prst="rect">
          <a:avLst/>
        </a:prstGeom>
        <a:solidFill>
          <a:schemeClr val="lt1"/>
        </a:solidFill>
        <a:ln w="28575" cmpd="sng">
          <a:solidFill>
            <a:srgbClr val="305496"/>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0" i="1">
              <a:solidFill>
                <a:schemeClr val="dk1"/>
              </a:solidFill>
              <a:effectLst/>
              <a:latin typeface="+mn-lt"/>
              <a:ea typeface="+mn-ea"/>
              <a:cs typeface="+mn-cs"/>
            </a:rPr>
            <a:t>Respecto del número de casos con características de feminicidio, se observa una disminución de 4,7 puntos porcentuales en el periodo de </a:t>
          </a:r>
          <a:r>
            <a:rPr lang="es-PE" sz="1100" b="0" i="1"/>
            <a:t>enero a diciembre del 2024 frente a lo registrado en el mismo periodo del año anterior.</a:t>
          </a:r>
        </a:p>
      </xdr:txBody>
    </xdr:sp>
    <xdr:clientData/>
  </xdr:twoCellAnchor>
  <xdr:twoCellAnchor>
    <xdr:from>
      <xdr:col>6</xdr:col>
      <xdr:colOff>210700</xdr:colOff>
      <xdr:row>202</xdr:row>
      <xdr:rowOff>0</xdr:rowOff>
    </xdr:from>
    <xdr:to>
      <xdr:col>8</xdr:col>
      <xdr:colOff>60613</xdr:colOff>
      <xdr:row>203</xdr:row>
      <xdr:rowOff>103787</xdr:rowOff>
    </xdr:to>
    <xdr:sp macro="" textlink="">
      <xdr:nvSpPr>
        <xdr:cNvPr id="76" name="Flecha a la derecha con bandas 9">
          <a:extLst>
            <a:ext uri="{FF2B5EF4-FFF2-40B4-BE49-F238E27FC236}">
              <a16:creationId xmlns:a16="http://schemas.microsoft.com/office/drawing/2014/main" id="{9559CFDA-0B65-4678-9F87-AB7F5FE21D6C}"/>
            </a:ext>
          </a:extLst>
        </xdr:cNvPr>
        <xdr:cNvSpPr/>
      </xdr:nvSpPr>
      <xdr:spPr bwMode="auto">
        <a:xfrm>
          <a:off x="5020825" y="40967025"/>
          <a:ext cx="1640613" cy="370487"/>
        </a:xfrm>
        <a:prstGeom prst="stripedRightArrow">
          <a:avLst>
            <a:gd name="adj1" fmla="val 68045"/>
            <a:gd name="adj2" fmla="val 50000"/>
          </a:avLst>
        </a:prstGeom>
        <a:solidFill>
          <a:schemeClr val="bg2">
            <a:lumMod val="75000"/>
          </a:schemeClr>
        </a:solidFill>
        <a:ln w="12700" cap="flat" cmpd="sng" algn="ctr">
          <a:solidFill>
            <a:srgbClr val="EAEAEA"/>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r>
            <a:rPr lang="es-PE" sz="1100" b="1"/>
            <a:t>Interpretación</a:t>
          </a:r>
          <a:endParaRPr lang="es-PE" sz="1100" b="1">
            <a:solidFill>
              <a:srgbClr val="C00000"/>
            </a:solidFill>
          </a:endParaRPr>
        </a:p>
      </xdr:txBody>
    </xdr:sp>
    <xdr:clientData/>
  </xdr:twoCellAnchor>
  <xdr:twoCellAnchor>
    <xdr:from>
      <xdr:col>8</xdr:col>
      <xdr:colOff>603377</xdr:colOff>
      <xdr:row>61</xdr:row>
      <xdr:rowOff>71694</xdr:rowOff>
    </xdr:from>
    <xdr:to>
      <xdr:col>14</xdr:col>
      <xdr:colOff>198565</xdr:colOff>
      <xdr:row>77</xdr:row>
      <xdr:rowOff>129560</xdr:rowOff>
    </xdr:to>
    <xdr:graphicFrame macro="">
      <xdr:nvGraphicFramePr>
        <xdr:cNvPr id="77" name="Gráfico 76">
          <a:extLst>
            <a:ext uri="{FF2B5EF4-FFF2-40B4-BE49-F238E27FC236}">
              <a16:creationId xmlns:a16="http://schemas.microsoft.com/office/drawing/2014/main" id="{9A188E80-D1B3-4CB6-BD9F-E3CA99222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133145</xdr:colOff>
      <xdr:row>146</xdr:row>
      <xdr:rowOff>79113</xdr:rowOff>
    </xdr:from>
    <xdr:to>
      <xdr:col>14</xdr:col>
      <xdr:colOff>580232</xdr:colOff>
      <xdr:row>160</xdr:row>
      <xdr:rowOff>87923</xdr:rowOff>
    </xdr:to>
    <xdr:grpSp>
      <xdr:nvGrpSpPr>
        <xdr:cNvPr id="78" name="Grupo 77">
          <a:extLst>
            <a:ext uri="{FF2B5EF4-FFF2-40B4-BE49-F238E27FC236}">
              <a16:creationId xmlns:a16="http://schemas.microsoft.com/office/drawing/2014/main" id="{F605BFAF-C7EE-4857-9E03-B565B841ECC4}"/>
            </a:ext>
          </a:extLst>
        </xdr:cNvPr>
        <xdr:cNvGrpSpPr/>
      </xdr:nvGrpSpPr>
      <xdr:grpSpPr>
        <a:xfrm>
          <a:off x="4951208" y="29217676"/>
          <a:ext cx="7455899" cy="2644060"/>
          <a:chOff x="10390185" y="6369844"/>
          <a:chExt cx="4798220" cy="3948906"/>
        </a:xfrm>
      </xdr:grpSpPr>
      <xdr:graphicFrame macro="">
        <xdr:nvGraphicFramePr>
          <xdr:cNvPr id="79" name="Chart 5">
            <a:extLst>
              <a:ext uri="{FF2B5EF4-FFF2-40B4-BE49-F238E27FC236}">
                <a16:creationId xmlns:a16="http://schemas.microsoft.com/office/drawing/2014/main" id="{02D03D7C-38EE-4F0E-B688-7FA2F634CE2B}"/>
              </a:ext>
            </a:extLst>
          </xdr:cNvPr>
          <xdr:cNvGraphicFramePr>
            <a:graphicFrameLocks/>
          </xdr:cNvGraphicFramePr>
        </xdr:nvGraphicFramePr>
        <xdr:xfrm>
          <a:off x="10390185" y="6369844"/>
          <a:ext cx="4798220" cy="3948906"/>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80" name="CuadroTexto 79">
            <a:extLst>
              <a:ext uri="{FF2B5EF4-FFF2-40B4-BE49-F238E27FC236}">
                <a16:creationId xmlns:a16="http://schemas.microsoft.com/office/drawing/2014/main" id="{2C6222BF-04F1-4297-AC38-4A0DE8EC0FF6}"/>
              </a:ext>
            </a:extLst>
          </xdr:cNvPr>
          <xdr:cNvSpPr txBox="1"/>
        </xdr:nvSpPr>
        <xdr:spPr>
          <a:xfrm>
            <a:off x="10938391" y="6388825"/>
            <a:ext cx="4063802" cy="45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s-PE" sz="1050" b="1" i="0" baseline="0">
                <a:solidFill>
                  <a:schemeClr val="dk1"/>
                </a:solidFill>
                <a:effectLst/>
                <a:latin typeface="Arial Narrow" panose="020B0606020202030204" pitchFamily="34" charset="0"/>
                <a:ea typeface="+mn-ea"/>
                <a:cs typeface="+mn-cs"/>
              </a:rPr>
              <a:t>Gráfico N° 3: Medidas que tomó la víctima previo a la ocurrencia del hecho</a:t>
            </a:r>
            <a:endParaRPr lang="es-PE" sz="1050">
              <a:effectLst/>
              <a:latin typeface="Arial Narrow" panose="020B0606020202030204" pitchFamily="34" charset="0"/>
            </a:endParaRPr>
          </a:p>
        </xdr:txBody>
      </xdr:sp>
    </xdr:grpSp>
    <xdr:clientData/>
  </xdr:twoCellAnchor>
  <xdr:twoCellAnchor>
    <xdr:from>
      <xdr:col>0</xdr:col>
      <xdr:colOff>76200</xdr:colOff>
      <xdr:row>8</xdr:row>
      <xdr:rowOff>47624</xdr:rowOff>
    </xdr:from>
    <xdr:to>
      <xdr:col>15</xdr:col>
      <xdr:colOff>28574</xdr:colOff>
      <xdr:row>10</xdr:row>
      <xdr:rowOff>256049</xdr:rowOff>
    </xdr:to>
    <xdr:sp macro="" textlink="">
      <xdr:nvSpPr>
        <xdr:cNvPr id="81" name="CuadroTexto 80">
          <a:extLst>
            <a:ext uri="{FF2B5EF4-FFF2-40B4-BE49-F238E27FC236}">
              <a16:creationId xmlns:a16="http://schemas.microsoft.com/office/drawing/2014/main" id="{1040F1E2-E85C-4CD4-9F3B-17BAF127DE1B}"/>
            </a:ext>
          </a:extLst>
        </xdr:cNvPr>
        <xdr:cNvSpPr txBox="1"/>
      </xdr:nvSpPr>
      <xdr:spPr>
        <a:xfrm>
          <a:off x="76200" y="1952624"/>
          <a:ext cx="12658724" cy="579900"/>
        </a:xfrm>
        <a:prstGeom prst="rect">
          <a:avLst/>
        </a:prstGeom>
        <a:solidFill>
          <a:schemeClr val="lt1"/>
        </a:solid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000" i="1">
              <a:latin typeface="Arial" panose="020B0604020202020204" pitchFamily="34" charset="0"/>
              <a:cs typeface="Arial" panose="020B0604020202020204" pitchFamily="34" charset="0"/>
            </a:rPr>
            <a:t>El Programa Nacional AURORA considera un caso con característica de feminicidio, a la muerte de una mujer por su condición de tal, ya sea en el contexto de violencia familiar, coacción, hostigamiento o acoso sexual; abuso de poder, confianza o de cualquier otra posición o relación que confiere autoridad a la persona agresora; y en cualquier forma de discriminación contra la mujer, independientemente de que exista o haya existido una relación conyugal o de convivencia con la persona agresora. </a:t>
          </a:r>
        </a:p>
      </xdr:txBody>
    </xdr:sp>
    <xdr:clientData/>
  </xdr:twoCellAnchor>
  <xdr:twoCellAnchor>
    <xdr:from>
      <xdr:col>0</xdr:col>
      <xdr:colOff>0</xdr:colOff>
      <xdr:row>204</xdr:row>
      <xdr:rowOff>168228</xdr:rowOff>
    </xdr:from>
    <xdr:to>
      <xdr:col>15</xdr:col>
      <xdr:colOff>71437</xdr:colOff>
      <xdr:row>206</xdr:row>
      <xdr:rowOff>106776</xdr:rowOff>
    </xdr:to>
    <xdr:grpSp>
      <xdr:nvGrpSpPr>
        <xdr:cNvPr id="82" name="Grupo 81">
          <a:extLst>
            <a:ext uri="{FF2B5EF4-FFF2-40B4-BE49-F238E27FC236}">
              <a16:creationId xmlns:a16="http://schemas.microsoft.com/office/drawing/2014/main" id="{0C8C4866-13E3-4246-B5C8-26FE89CFDF97}"/>
            </a:ext>
          </a:extLst>
        </xdr:cNvPr>
        <xdr:cNvGrpSpPr/>
      </xdr:nvGrpSpPr>
      <xdr:grpSpPr>
        <a:xfrm>
          <a:off x="0" y="41840103"/>
          <a:ext cx="12795250" cy="319548"/>
          <a:chOff x="134471" y="2110372"/>
          <a:chExt cx="10006542" cy="244668"/>
        </a:xfrm>
      </xdr:grpSpPr>
      <xdr:sp macro="" textlink="">
        <xdr:nvSpPr>
          <xdr:cNvPr id="83" name="Rectángulo 82">
            <a:extLst>
              <a:ext uri="{FF2B5EF4-FFF2-40B4-BE49-F238E27FC236}">
                <a16:creationId xmlns:a16="http://schemas.microsoft.com/office/drawing/2014/main" id="{CFDE8882-78D7-451A-910B-42ABE42B9DE4}"/>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CASOS CON CARACTERÍSTICAS DE FEMINICIDIO ATENDIDOS SEGÚN REGIÓN</a:t>
            </a:r>
            <a:endParaRPr lang="es-PE" sz="1400" b="1">
              <a:solidFill>
                <a:schemeClr val="bg1"/>
              </a:solidFill>
            </a:endParaRPr>
          </a:p>
        </xdr:txBody>
      </xdr:sp>
      <xdr:sp macro="" textlink="">
        <xdr:nvSpPr>
          <xdr:cNvPr id="84" name="Rectángulo 83">
            <a:extLst>
              <a:ext uri="{FF2B5EF4-FFF2-40B4-BE49-F238E27FC236}">
                <a16:creationId xmlns:a16="http://schemas.microsoft.com/office/drawing/2014/main" id="{8AEE411D-3074-46DB-847B-9307CCF27B2F}"/>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E </a:t>
            </a:r>
          </a:p>
        </xdr:txBody>
      </xdr:sp>
    </xdr:grpSp>
    <xdr:clientData/>
  </xdr:twoCellAnchor>
  <xdr:twoCellAnchor>
    <xdr:from>
      <xdr:col>2</xdr:col>
      <xdr:colOff>30447</xdr:colOff>
      <xdr:row>207</xdr:row>
      <xdr:rowOff>40970</xdr:rowOff>
    </xdr:from>
    <xdr:to>
      <xdr:col>8</xdr:col>
      <xdr:colOff>0</xdr:colOff>
      <xdr:row>208</xdr:row>
      <xdr:rowOff>143387</xdr:rowOff>
    </xdr:to>
    <xdr:sp macro="" textlink="">
      <xdr:nvSpPr>
        <xdr:cNvPr id="85" name="Rectángulo 84">
          <a:extLst>
            <a:ext uri="{FF2B5EF4-FFF2-40B4-BE49-F238E27FC236}">
              <a16:creationId xmlns:a16="http://schemas.microsoft.com/office/drawing/2014/main" id="{81F3A2D1-38E9-4B43-B296-88B3C54597DA}"/>
            </a:ext>
          </a:extLst>
        </xdr:cNvPr>
        <xdr:cNvSpPr/>
      </xdr:nvSpPr>
      <xdr:spPr>
        <a:xfrm>
          <a:off x="1173447" y="42227195"/>
          <a:ext cx="5427378" cy="29291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región,</a:t>
          </a:r>
          <a:r>
            <a:rPr lang="es-PE" sz="1000" baseline="0">
              <a:solidFill>
                <a:sysClr val="windowText" lastClr="000000"/>
              </a:solidFill>
              <a:latin typeface="Arial" panose="020B0604020202020204" pitchFamily="34" charset="0"/>
              <a:cs typeface="Arial" panose="020B0604020202020204" pitchFamily="34" charset="0"/>
            </a:rPr>
            <a:t> 2020 - 2024</a:t>
          </a:r>
          <a:endParaRPr lang="es-P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207</xdr:row>
      <xdr:rowOff>40968</xdr:rowOff>
    </xdr:from>
    <xdr:to>
      <xdr:col>2</xdr:col>
      <xdr:colOff>139242</xdr:colOff>
      <xdr:row>208</xdr:row>
      <xdr:rowOff>40968</xdr:rowOff>
    </xdr:to>
    <xdr:sp macro="" textlink="">
      <xdr:nvSpPr>
        <xdr:cNvPr id="86" name="Rectángulo 51">
          <a:extLst>
            <a:ext uri="{FF2B5EF4-FFF2-40B4-BE49-F238E27FC236}">
              <a16:creationId xmlns:a16="http://schemas.microsoft.com/office/drawing/2014/main" id="{A1229485-56EB-4FED-A051-BEB9C5665029}"/>
            </a:ext>
          </a:extLst>
        </xdr:cNvPr>
        <xdr:cNvSpPr/>
      </xdr:nvSpPr>
      <xdr:spPr>
        <a:xfrm>
          <a:off x="123825" y="42227193"/>
          <a:ext cx="1158417" cy="190500"/>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17</a:t>
          </a:r>
        </a:p>
      </xdr:txBody>
    </xdr:sp>
    <xdr:clientData/>
  </xdr:twoCellAnchor>
  <xdr:twoCellAnchor>
    <xdr:from>
      <xdr:col>8</xdr:col>
      <xdr:colOff>34637</xdr:colOff>
      <xdr:row>123</xdr:row>
      <xdr:rowOff>173182</xdr:rowOff>
    </xdr:from>
    <xdr:to>
      <xdr:col>8</xdr:col>
      <xdr:colOff>736023</xdr:colOff>
      <xdr:row>125</xdr:row>
      <xdr:rowOff>34636</xdr:rowOff>
    </xdr:to>
    <xdr:sp macro="" textlink="">
      <xdr:nvSpPr>
        <xdr:cNvPr id="87" name="Corchetes 86">
          <a:extLst>
            <a:ext uri="{FF2B5EF4-FFF2-40B4-BE49-F238E27FC236}">
              <a16:creationId xmlns:a16="http://schemas.microsoft.com/office/drawing/2014/main" id="{7072D10D-6252-4960-BEAD-CDB5F64EFF50}"/>
            </a:ext>
          </a:extLst>
        </xdr:cNvPr>
        <xdr:cNvSpPr/>
      </xdr:nvSpPr>
      <xdr:spPr>
        <a:xfrm>
          <a:off x="6635462" y="24633382"/>
          <a:ext cx="701386" cy="280554"/>
        </a:xfrm>
        <a:prstGeom prst="bracketPair">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PE" sz="1100"/>
        </a:p>
      </xdr:txBody>
    </xdr:sp>
    <xdr:clientData/>
  </xdr:twoCellAnchor>
  <xdr:twoCellAnchor editAs="oneCell">
    <xdr:from>
      <xdr:col>1</xdr:col>
      <xdr:colOff>865908</xdr:colOff>
      <xdr:row>15</xdr:row>
      <xdr:rowOff>164523</xdr:rowOff>
    </xdr:from>
    <xdr:to>
      <xdr:col>6</xdr:col>
      <xdr:colOff>370243</xdr:colOff>
      <xdr:row>40</xdr:row>
      <xdr:rowOff>1586</xdr:rowOff>
    </xdr:to>
    <xdr:pic>
      <xdr:nvPicPr>
        <xdr:cNvPr id="88" name="Imagen 87">
          <a:extLst>
            <a:ext uri="{FF2B5EF4-FFF2-40B4-BE49-F238E27FC236}">
              <a16:creationId xmlns:a16="http://schemas.microsoft.com/office/drawing/2014/main" id="{4F50B4F3-07E8-4ADD-95C6-E08C794C9A88}"/>
            </a:ext>
          </a:extLst>
        </xdr:cNvPr>
        <xdr:cNvPicPr>
          <a:picLocks noChangeAspect="1"/>
        </xdr:cNvPicPr>
      </xdr:nvPicPr>
      <xdr:blipFill>
        <a:blip xmlns:r="http://schemas.openxmlformats.org/officeDocument/2006/relationships" r:embed="rId11"/>
        <a:stretch>
          <a:fillRect/>
        </a:stretch>
      </xdr:blipFill>
      <xdr:spPr>
        <a:xfrm>
          <a:off x="989733" y="3574473"/>
          <a:ext cx="4190635" cy="5161537"/>
        </a:xfrm>
        <a:prstGeom prst="rect">
          <a:avLst/>
        </a:prstGeom>
      </xdr:spPr>
    </xdr:pic>
    <xdr:clientData/>
  </xdr:twoCellAnchor>
  <xdr:twoCellAnchor editAs="oneCell">
    <xdr:from>
      <xdr:col>1</xdr:col>
      <xdr:colOff>441614</xdr:colOff>
      <xdr:row>34</xdr:row>
      <xdr:rowOff>17318</xdr:rowOff>
    </xdr:from>
    <xdr:to>
      <xdr:col>3</xdr:col>
      <xdr:colOff>273849</xdr:colOff>
      <xdr:row>38</xdr:row>
      <xdr:rowOff>153423</xdr:rowOff>
    </xdr:to>
    <xdr:pic>
      <xdr:nvPicPr>
        <xdr:cNvPr id="89" name="Imagen 88">
          <a:extLst>
            <a:ext uri="{FF2B5EF4-FFF2-40B4-BE49-F238E27FC236}">
              <a16:creationId xmlns:a16="http://schemas.microsoft.com/office/drawing/2014/main" id="{16B4B9B2-31F7-4DCC-8077-5ABF11D0ACB6}"/>
            </a:ext>
          </a:extLst>
        </xdr:cNvPr>
        <xdr:cNvPicPr>
          <a:picLocks noChangeAspect="1"/>
        </xdr:cNvPicPr>
      </xdr:nvPicPr>
      <xdr:blipFill>
        <a:blip xmlns:r="http://schemas.openxmlformats.org/officeDocument/2006/relationships" r:embed="rId12"/>
        <a:stretch>
          <a:fillRect/>
        </a:stretch>
      </xdr:blipFill>
      <xdr:spPr>
        <a:xfrm>
          <a:off x="565439" y="7408718"/>
          <a:ext cx="1832485" cy="11171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bajos%202024/cierre%20de%20bases%20diciembre/Res&#250;menes%20Estad&#237;st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del CEM"/>
      <sheetName val="Feminicidio"/>
      <sheetName val="Tentativa"/>
      <sheetName val="AP"/>
      <sheetName val="Linea 100"/>
      <sheetName val="CHAT 100"/>
      <sheetName val="SAU"/>
      <sheetName val="ER - Casos"/>
      <sheetName val="SAR - Casos"/>
      <sheetName val="ER - Acciones"/>
      <sheetName val="CAI"/>
      <sheetName val="REVIESFO"/>
      <sheetName val="HRT"/>
    </sheetNames>
    <sheetDataSet>
      <sheetData sheetId="0"/>
      <sheetData sheetId="1">
        <row r="39">
          <cell r="J39">
            <v>2009</v>
          </cell>
          <cell r="L39">
            <v>139</v>
          </cell>
        </row>
        <row r="40">
          <cell r="J40">
            <v>2010</v>
          </cell>
          <cell r="L40">
            <v>121</v>
          </cell>
        </row>
        <row r="41">
          <cell r="J41">
            <v>2011</v>
          </cell>
          <cell r="L41">
            <v>93</v>
          </cell>
        </row>
        <row r="42">
          <cell r="J42">
            <v>2012</v>
          </cell>
          <cell r="L42">
            <v>83</v>
          </cell>
        </row>
        <row r="43">
          <cell r="J43">
            <v>2013</v>
          </cell>
          <cell r="L43">
            <v>131</v>
          </cell>
        </row>
        <row r="44">
          <cell r="J44">
            <v>2014</v>
          </cell>
          <cell r="L44">
            <v>96</v>
          </cell>
        </row>
        <row r="45">
          <cell r="J45">
            <v>2015</v>
          </cell>
          <cell r="L45">
            <v>95</v>
          </cell>
        </row>
        <row r="46">
          <cell r="J46">
            <v>2016</v>
          </cell>
          <cell r="L46">
            <v>124</v>
          </cell>
        </row>
        <row r="47">
          <cell r="J47">
            <v>2017</v>
          </cell>
          <cell r="L47">
            <v>121</v>
          </cell>
        </row>
        <row r="48">
          <cell r="J48">
            <v>2018</v>
          </cell>
          <cell r="L48">
            <v>149</v>
          </cell>
        </row>
        <row r="49">
          <cell r="J49">
            <v>2019</v>
          </cell>
          <cell r="L49">
            <v>166</v>
          </cell>
        </row>
        <row r="50">
          <cell r="J50">
            <v>2020</v>
          </cell>
          <cell r="L50">
            <v>131</v>
          </cell>
        </row>
        <row r="51">
          <cell r="J51">
            <v>2021</v>
          </cell>
          <cell r="L51">
            <v>136</v>
          </cell>
        </row>
        <row r="52">
          <cell r="J52">
            <v>2022</v>
          </cell>
          <cell r="L52">
            <v>130</v>
          </cell>
        </row>
        <row r="53">
          <cell r="J53">
            <v>2023</v>
          </cell>
          <cell r="L53">
            <v>170</v>
          </cell>
        </row>
        <row r="54">
          <cell r="J54" t="str">
            <v>2024 2/</v>
          </cell>
          <cell r="L54">
            <v>162</v>
          </cell>
        </row>
        <row r="124">
          <cell r="B124" t="str">
            <v>Esposo</v>
          </cell>
          <cell r="E124">
            <v>17</v>
          </cell>
        </row>
        <row r="125">
          <cell r="B125" t="str">
            <v>Conviviente</v>
          </cell>
          <cell r="E125">
            <v>53</v>
          </cell>
        </row>
        <row r="126">
          <cell r="B126" t="str">
            <v>Enamorado</v>
          </cell>
          <cell r="E126">
            <v>12</v>
          </cell>
        </row>
        <row r="127">
          <cell r="B127" t="str">
            <v>Otra relación de pareja sexo-afectiva</v>
          </cell>
          <cell r="E127">
            <v>4</v>
          </cell>
        </row>
        <row r="151">
          <cell r="B151" t="str">
            <v>No tomó ninguna medida</v>
          </cell>
          <cell r="E151">
            <v>88</v>
          </cell>
        </row>
        <row r="152">
          <cell r="B152" t="str">
            <v>Denunció el hecho</v>
          </cell>
          <cell r="E152">
            <v>25</v>
          </cell>
        </row>
        <row r="153">
          <cell r="B153" t="str">
            <v>Buscó ayuda institucional (Estado/ONG)</v>
          </cell>
          <cell r="E153">
            <v>0</v>
          </cell>
        </row>
        <row r="154">
          <cell r="B154" t="str">
            <v>Aceptó ingresar a hogar de refugio temporal</v>
          </cell>
          <cell r="E154">
            <v>0</v>
          </cell>
        </row>
        <row r="155">
          <cell r="B155" t="str">
            <v>Decidió separarse</v>
          </cell>
          <cell r="E155">
            <v>21</v>
          </cell>
        </row>
        <row r="156">
          <cell r="B156" t="str">
            <v>Decidió continuar con el Proceso Judicial</v>
          </cell>
          <cell r="E156">
            <v>2</v>
          </cell>
        </row>
        <row r="157">
          <cell r="B157" t="str">
            <v>Acudió a casa de familiares/ Amistades</v>
          </cell>
          <cell r="E157">
            <v>5</v>
          </cell>
        </row>
        <row r="158">
          <cell r="B158" t="str">
            <v>Solicito medidas de protección a la Autoridad Judicial</v>
          </cell>
          <cell r="E158">
            <v>9</v>
          </cell>
        </row>
        <row r="159">
          <cell r="B159" t="str">
            <v>Otro</v>
          </cell>
          <cell r="E159">
            <v>7</v>
          </cell>
        </row>
        <row r="160">
          <cell r="B160" t="str">
            <v>Se desconoce</v>
          </cell>
          <cell r="E160">
            <v>21</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7918E-CAAF-4A68-A4D2-E2D173C9A6A3}">
  <sheetPr>
    <tabColor theme="1" tint="0.249977111117893"/>
    <pageSetUpPr fitToPage="1"/>
  </sheetPr>
  <dimension ref="A1:Y243"/>
  <sheetViews>
    <sheetView showGridLines="0" tabSelected="1" view="pageBreakPreview" zoomScale="120" zoomScaleNormal="90" zoomScaleSheetLayoutView="120" workbookViewId="0">
      <selection activeCell="A346" sqref="A346"/>
    </sheetView>
  </sheetViews>
  <sheetFormatPr baseColWidth="10" defaultRowHeight="15" x14ac:dyDescent="0.25"/>
  <cols>
    <col min="1" max="1" width="1.85546875" customWidth="1"/>
    <col min="2" max="2" width="15.28515625" customWidth="1"/>
    <col min="3" max="3" width="14.7109375" customWidth="1"/>
    <col min="4" max="4" width="13.42578125" customWidth="1"/>
    <col min="5" max="6" width="13.42578125" style="1" customWidth="1"/>
    <col min="7" max="10" width="13.42578125" customWidth="1"/>
    <col min="11" max="11" width="11" customWidth="1"/>
    <col min="12" max="15" width="13.42578125" customWidth="1"/>
    <col min="16" max="16" width="1.42578125" customWidth="1"/>
  </cols>
  <sheetData>
    <row r="1" spans="2:17" ht="15.75" customHeight="1" x14ac:dyDescent="0.25"/>
    <row r="2" spans="2:17" ht="15.75" customHeight="1" x14ac:dyDescent="0.25"/>
    <row r="3" spans="2:17" ht="11.25" customHeight="1" x14ac:dyDescent="0.25"/>
    <row r="4" spans="2:17" ht="7.5" customHeight="1" x14ac:dyDescent="0.25"/>
    <row r="5" spans="2:17" ht="25.5" customHeight="1" x14ac:dyDescent="0.25">
      <c r="B5" s="2"/>
      <c r="C5" s="2"/>
      <c r="D5" s="2"/>
      <c r="E5" s="2"/>
      <c r="F5" s="2"/>
      <c r="G5" s="2"/>
      <c r="H5" s="2"/>
      <c r="I5" s="2"/>
      <c r="J5" s="2"/>
      <c r="K5" s="2"/>
      <c r="L5" s="2"/>
      <c r="M5" s="2"/>
      <c r="N5" s="2"/>
      <c r="O5" s="2"/>
    </row>
    <row r="6" spans="2:17" ht="29.25" customHeight="1" x14ac:dyDescent="0.25">
      <c r="B6" s="2"/>
      <c r="C6" s="2"/>
      <c r="D6" s="2"/>
      <c r="E6" s="2"/>
      <c r="F6" s="2"/>
      <c r="G6" s="2"/>
      <c r="H6" s="2"/>
      <c r="I6" s="2"/>
      <c r="J6" s="2"/>
      <c r="K6" s="2"/>
      <c r="L6" s="2"/>
      <c r="M6" s="2"/>
      <c r="N6" s="2"/>
      <c r="O6" s="2"/>
    </row>
    <row r="7" spans="2:17" ht="25.5" customHeight="1" x14ac:dyDescent="0.25">
      <c r="B7" s="3"/>
      <c r="C7" s="3"/>
      <c r="D7" s="3"/>
      <c r="E7" s="3"/>
      <c r="F7" s="3"/>
      <c r="G7" s="3"/>
      <c r="H7" s="3"/>
      <c r="I7" s="3"/>
      <c r="J7" s="3"/>
      <c r="K7" s="3"/>
      <c r="L7" s="3"/>
      <c r="M7" s="3"/>
      <c r="N7" s="3"/>
      <c r="O7" s="3"/>
    </row>
    <row r="8" spans="2:17" s="5" customFormat="1" ht="19.5" customHeight="1" x14ac:dyDescent="0.25">
      <c r="B8" s="4"/>
      <c r="C8" s="4"/>
      <c r="D8" s="4"/>
      <c r="E8" s="4"/>
      <c r="F8" s="4"/>
      <c r="G8" s="4"/>
      <c r="H8" s="4"/>
      <c r="I8" s="4"/>
      <c r="J8" s="4"/>
      <c r="K8" s="4"/>
      <c r="L8" s="4"/>
      <c r="M8" s="4"/>
      <c r="N8" s="4"/>
      <c r="O8" s="4"/>
    </row>
    <row r="10" spans="2:17" ht="15" customHeight="1" x14ac:dyDescent="0.25">
      <c r="B10" s="6"/>
      <c r="C10" s="6"/>
      <c r="D10" s="6"/>
      <c r="E10" s="6"/>
      <c r="F10" s="6"/>
      <c r="G10" s="6"/>
      <c r="H10" s="6"/>
      <c r="I10" s="6"/>
      <c r="J10" s="6"/>
      <c r="K10" s="6"/>
      <c r="L10" s="6"/>
      <c r="M10" s="6"/>
      <c r="N10" s="6"/>
      <c r="O10" s="6"/>
    </row>
    <row r="11" spans="2:17" ht="27" customHeight="1" x14ac:dyDescent="0.25">
      <c r="B11" s="6"/>
      <c r="C11" s="6"/>
      <c r="D11" s="6"/>
      <c r="E11" s="6"/>
      <c r="F11" s="6"/>
      <c r="G11" s="6"/>
      <c r="H11" s="6"/>
      <c r="I11" s="6"/>
      <c r="J11" s="6"/>
      <c r="K11" s="6"/>
      <c r="L11" s="6"/>
      <c r="M11" s="6"/>
      <c r="N11" s="6"/>
      <c r="O11" s="6"/>
    </row>
    <row r="12" spans="2:17" ht="9" customHeight="1" x14ac:dyDescent="0.25"/>
    <row r="13" spans="2:17" s="10" customFormat="1" ht="25.5" customHeight="1" x14ac:dyDescent="0.25">
      <c r="B13" s="7"/>
      <c r="C13" s="8"/>
      <c r="D13" s="8"/>
      <c r="E13" s="9"/>
      <c r="F13" s="9"/>
      <c r="G13" s="8"/>
      <c r="H13" s="8"/>
      <c r="I13" s="8"/>
      <c r="J13" s="8"/>
      <c r="K13" s="8"/>
      <c r="L13" s="8"/>
      <c r="M13" s="8"/>
      <c r="N13" s="8"/>
      <c r="O13" s="8"/>
    </row>
    <row r="14" spans="2:17" ht="6" customHeight="1" x14ac:dyDescent="0.25"/>
    <row r="15" spans="2:17" ht="21.75" customHeight="1" x14ac:dyDescent="0.25">
      <c r="B15" s="11" t="s">
        <v>0</v>
      </c>
      <c r="C15" s="11"/>
      <c r="D15" s="11"/>
      <c r="E15" s="11"/>
      <c r="F15" s="11"/>
      <c r="G15" s="11"/>
      <c r="H15" s="11"/>
      <c r="I15" s="11"/>
      <c r="J15" s="12"/>
      <c r="K15" s="12"/>
      <c r="L15" s="12"/>
      <c r="M15" s="12"/>
      <c r="N15" s="12"/>
      <c r="P15" s="13"/>
      <c r="Q15" s="13"/>
    </row>
    <row r="16" spans="2:17" ht="15.75" customHeight="1" x14ac:dyDescent="0.25">
      <c r="B16" s="11"/>
      <c r="C16" s="11"/>
      <c r="D16" s="11"/>
      <c r="E16" s="11"/>
      <c r="F16" s="11"/>
      <c r="G16" s="11"/>
      <c r="H16" s="11"/>
      <c r="I16" s="11"/>
      <c r="J16" s="12"/>
      <c r="K16" s="12"/>
      <c r="L16" s="12"/>
      <c r="M16" s="12"/>
      <c r="N16" s="12"/>
      <c r="O16" s="14"/>
      <c r="P16" s="13"/>
      <c r="Q16" s="13"/>
    </row>
    <row r="17" spans="2:21" ht="12" customHeight="1" x14ac:dyDescent="0.25">
      <c r="B17" s="15"/>
      <c r="C17" s="14"/>
      <c r="D17" s="14"/>
      <c r="E17" s="16"/>
      <c r="F17" s="16"/>
      <c r="G17" s="16"/>
      <c r="H17" s="16"/>
      <c r="I17" s="16"/>
      <c r="J17" s="17"/>
      <c r="K17" s="17"/>
      <c r="L17" s="17"/>
      <c r="M17" s="17"/>
      <c r="N17" s="17"/>
      <c r="O17" s="18"/>
      <c r="P17" s="13"/>
      <c r="Q17" s="13"/>
    </row>
    <row r="18" spans="2:21" ht="22.15" customHeight="1" x14ac:dyDescent="0.25">
      <c r="B18" s="15"/>
      <c r="C18" s="14"/>
      <c r="D18" s="14"/>
      <c r="E18" s="16"/>
      <c r="F18" s="16"/>
      <c r="G18" s="16"/>
      <c r="H18" s="16"/>
      <c r="I18" s="16"/>
      <c r="J18" s="19" t="s">
        <v>1</v>
      </c>
      <c r="K18" s="19"/>
      <c r="L18" s="20" t="s">
        <v>2</v>
      </c>
      <c r="P18" s="13"/>
      <c r="Q18" s="13"/>
    </row>
    <row r="19" spans="2:21" ht="15" customHeight="1" x14ac:dyDescent="0.25">
      <c r="B19" s="15"/>
      <c r="C19" s="14"/>
      <c r="D19" s="14"/>
      <c r="E19" s="16"/>
      <c r="F19" s="16"/>
      <c r="G19" s="16"/>
      <c r="H19" s="16"/>
      <c r="I19" s="16"/>
      <c r="J19" s="21" t="s">
        <v>3</v>
      </c>
      <c r="K19" s="21"/>
      <c r="L19" s="22">
        <v>18</v>
      </c>
      <c r="P19" s="13"/>
      <c r="Q19" s="13"/>
    </row>
    <row r="20" spans="2:21" ht="15" customHeight="1" x14ac:dyDescent="0.25">
      <c r="C20" s="14"/>
      <c r="D20" s="14"/>
      <c r="E20" s="16"/>
      <c r="F20" s="16"/>
      <c r="G20" s="16"/>
      <c r="H20" s="16"/>
      <c r="I20" s="16"/>
      <c r="J20" s="21" t="s">
        <v>4</v>
      </c>
      <c r="K20" s="21"/>
      <c r="L20" s="23">
        <v>15</v>
      </c>
      <c r="P20" s="24"/>
      <c r="Q20" s="24"/>
      <c r="R20" s="24"/>
      <c r="S20" s="24"/>
      <c r="T20" s="24"/>
      <c r="U20" s="24"/>
    </row>
    <row r="21" spans="2:21" ht="15" customHeight="1" x14ac:dyDescent="0.25">
      <c r="B21" s="14"/>
      <c r="C21" s="14"/>
      <c r="D21" s="14"/>
      <c r="E21" s="16"/>
      <c r="F21" s="16"/>
      <c r="G21" s="16"/>
      <c r="H21" s="16"/>
      <c r="I21" s="16"/>
      <c r="J21" s="21" t="s">
        <v>5</v>
      </c>
      <c r="K21" s="21"/>
      <c r="L21" s="23">
        <v>11</v>
      </c>
      <c r="P21" s="18"/>
      <c r="Q21" s="18"/>
    </row>
    <row r="22" spans="2:21" ht="15" customHeight="1" x14ac:dyDescent="0.25">
      <c r="B22" s="14"/>
      <c r="C22" s="14"/>
      <c r="D22" s="14"/>
      <c r="E22" s="16"/>
      <c r="F22" s="16"/>
      <c r="G22" s="16"/>
      <c r="H22" s="16"/>
      <c r="I22" s="16"/>
      <c r="J22" s="21" t="s">
        <v>6</v>
      </c>
      <c r="K22" s="21"/>
      <c r="L22" s="23">
        <v>23</v>
      </c>
      <c r="P22" s="18"/>
      <c r="Q22" s="18"/>
    </row>
    <row r="23" spans="2:21" ht="15" customHeight="1" x14ac:dyDescent="0.25">
      <c r="B23" s="14"/>
      <c r="C23" s="14"/>
      <c r="D23" s="14"/>
      <c r="E23" s="16"/>
      <c r="F23" s="16"/>
      <c r="G23" s="16"/>
      <c r="H23" s="16"/>
      <c r="I23" s="16"/>
      <c r="J23" s="21" t="s">
        <v>7</v>
      </c>
      <c r="K23" s="21"/>
      <c r="L23" s="23">
        <v>14</v>
      </c>
      <c r="P23" s="18"/>
      <c r="Q23" s="18"/>
    </row>
    <row r="24" spans="2:21" ht="15" customHeight="1" x14ac:dyDescent="0.25">
      <c r="B24" s="14"/>
      <c r="C24" s="14"/>
      <c r="D24" s="14"/>
      <c r="E24" s="16"/>
      <c r="F24" s="16"/>
      <c r="G24" s="16"/>
      <c r="H24" s="16"/>
      <c r="I24" s="16"/>
      <c r="J24" s="21" t="s">
        <v>8</v>
      </c>
      <c r="K24" s="21"/>
      <c r="L24" s="23">
        <v>13</v>
      </c>
      <c r="P24" s="18"/>
      <c r="Q24" s="18"/>
    </row>
    <row r="25" spans="2:21" ht="15" customHeight="1" x14ac:dyDescent="0.25">
      <c r="B25" s="14"/>
      <c r="C25" s="14"/>
      <c r="D25" s="14"/>
      <c r="E25" s="16"/>
      <c r="F25" s="16"/>
      <c r="G25" s="16"/>
      <c r="H25" s="16"/>
      <c r="I25" s="16"/>
      <c r="J25" s="21" t="s">
        <v>9</v>
      </c>
      <c r="K25" s="21"/>
      <c r="L25" s="23">
        <v>11</v>
      </c>
      <c r="P25" s="18"/>
      <c r="Q25" s="18"/>
    </row>
    <row r="26" spans="2:21" ht="15" customHeight="1" x14ac:dyDescent="0.25">
      <c r="B26" s="14"/>
      <c r="C26" s="14"/>
      <c r="D26" s="14"/>
      <c r="E26" s="16"/>
      <c r="F26" s="16"/>
      <c r="G26" s="16"/>
      <c r="H26" s="16"/>
      <c r="I26" s="16"/>
      <c r="J26" s="21" t="s">
        <v>10</v>
      </c>
      <c r="K26" s="21"/>
      <c r="L26" s="23">
        <v>14</v>
      </c>
      <c r="P26" s="18"/>
      <c r="Q26" s="18"/>
    </row>
    <row r="27" spans="2:21" ht="15" customHeight="1" x14ac:dyDescent="0.25">
      <c r="B27" s="14"/>
      <c r="C27" s="14"/>
      <c r="D27" s="14"/>
      <c r="E27" s="16"/>
      <c r="F27" s="16"/>
      <c r="G27" s="16"/>
      <c r="H27" s="16"/>
      <c r="I27" s="16"/>
      <c r="J27" s="21" t="s">
        <v>11</v>
      </c>
      <c r="K27" s="21"/>
      <c r="L27" s="23">
        <v>5</v>
      </c>
      <c r="P27" s="18"/>
      <c r="Q27" s="18"/>
    </row>
    <row r="28" spans="2:21" ht="15" customHeight="1" x14ac:dyDescent="0.25">
      <c r="B28" s="14"/>
      <c r="C28" s="14"/>
      <c r="D28" s="14"/>
      <c r="E28" s="16"/>
      <c r="F28" s="16"/>
      <c r="G28" s="16"/>
      <c r="H28" s="16"/>
      <c r="I28" s="16"/>
      <c r="J28" s="21" t="s">
        <v>12</v>
      </c>
      <c r="K28" s="21"/>
      <c r="L28" s="23">
        <v>9</v>
      </c>
      <c r="P28" s="18"/>
      <c r="Q28" s="18"/>
    </row>
    <row r="29" spans="2:21" ht="15" customHeight="1" x14ac:dyDescent="0.25">
      <c r="B29" s="14"/>
      <c r="C29" s="14"/>
      <c r="D29" s="14"/>
      <c r="E29" s="16"/>
      <c r="F29" s="16"/>
      <c r="G29" s="16"/>
      <c r="H29" s="16"/>
      <c r="I29" s="16"/>
      <c r="J29" s="21" t="s">
        <v>13</v>
      </c>
      <c r="K29" s="21"/>
      <c r="L29" s="23">
        <v>9</v>
      </c>
      <c r="P29" s="18"/>
      <c r="Q29" s="18"/>
    </row>
    <row r="30" spans="2:21" ht="17.25" customHeight="1" thickBot="1" x14ac:dyDescent="0.3">
      <c r="B30" s="14"/>
      <c r="C30" s="14"/>
      <c r="D30" s="14"/>
      <c r="E30" s="16"/>
      <c r="F30" s="16"/>
      <c r="G30" s="16"/>
      <c r="H30" s="16"/>
      <c r="I30" s="16"/>
      <c r="J30" s="21" t="s">
        <v>14</v>
      </c>
      <c r="K30" s="21"/>
      <c r="L30" s="23">
        <v>20</v>
      </c>
      <c r="P30" s="18"/>
      <c r="Q30" s="18"/>
    </row>
    <row r="31" spans="2:21" ht="15" customHeight="1" x14ac:dyDescent="0.25">
      <c r="B31" s="14"/>
      <c r="C31" s="14"/>
      <c r="D31" s="14"/>
      <c r="E31" s="16"/>
      <c r="F31" s="16"/>
      <c r="G31" s="16"/>
      <c r="H31" s="16"/>
      <c r="I31" s="16"/>
      <c r="J31" s="25" t="s">
        <v>2</v>
      </c>
      <c r="K31" s="25"/>
      <c r="L31" s="26">
        <f>SUM(L19:L30)</f>
        <v>162</v>
      </c>
      <c r="P31" s="18"/>
      <c r="Q31" s="18"/>
    </row>
    <row r="32" spans="2:21" ht="15.75" customHeight="1" x14ac:dyDescent="0.25">
      <c r="B32" s="14"/>
      <c r="C32" s="14"/>
      <c r="D32" s="14"/>
      <c r="E32" s="16"/>
      <c r="F32" s="16"/>
      <c r="G32" s="16"/>
      <c r="H32" s="16"/>
      <c r="I32" s="16"/>
      <c r="P32" s="18"/>
      <c r="Q32" s="18"/>
    </row>
    <row r="33" spans="2:19" ht="25.5" customHeight="1" x14ac:dyDescent="0.25">
      <c r="B33" s="14"/>
      <c r="C33" s="14"/>
      <c r="D33" s="14"/>
      <c r="E33" s="16"/>
      <c r="F33" s="16"/>
      <c r="G33" s="16"/>
      <c r="H33" s="16"/>
      <c r="I33" s="16"/>
      <c r="P33" s="18"/>
      <c r="Q33" s="18"/>
    </row>
    <row r="34" spans="2:19" ht="25.5" customHeight="1" x14ac:dyDescent="0.25">
      <c r="B34" s="14"/>
      <c r="C34" s="14"/>
      <c r="D34" s="14"/>
      <c r="E34" s="16"/>
      <c r="F34" s="16"/>
      <c r="G34" s="16"/>
      <c r="H34" s="16"/>
      <c r="I34" s="16"/>
      <c r="P34" s="18"/>
      <c r="Q34" s="18"/>
    </row>
    <row r="35" spans="2:19" ht="15.75" customHeight="1" x14ac:dyDescent="0.25">
      <c r="B35" s="14"/>
      <c r="C35" s="14"/>
      <c r="D35" s="14"/>
      <c r="E35" s="16"/>
      <c r="F35" s="16"/>
      <c r="G35" s="16"/>
      <c r="H35" s="16"/>
      <c r="I35" s="16"/>
      <c r="P35" s="18"/>
      <c r="Q35" s="18"/>
    </row>
    <row r="36" spans="2:19" ht="15.75" customHeight="1" x14ac:dyDescent="0.25">
      <c r="B36" s="14"/>
      <c r="C36" s="14"/>
      <c r="D36" s="14"/>
      <c r="E36" s="16"/>
      <c r="F36" s="16"/>
      <c r="G36" s="16"/>
      <c r="H36" s="16"/>
      <c r="I36" s="16"/>
      <c r="P36" s="18"/>
      <c r="Q36" s="18"/>
    </row>
    <row r="37" spans="2:19" ht="15.75" customHeight="1" x14ac:dyDescent="0.25">
      <c r="B37" s="14"/>
      <c r="C37" s="14"/>
      <c r="D37" s="14"/>
      <c r="E37" s="16"/>
      <c r="F37" s="16"/>
      <c r="G37" s="16"/>
      <c r="H37" s="16"/>
      <c r="I37" s="16"/>
      <c r="P37" s="18"/>
      <c r="Q37" s="18"/>
    </row>
    <row r="38" spans="2:19" ht="30" customHeight="1" x14ac:dyDescent="0.25">
      <c r="B38" s="14"/>
      <c r="C38" s="14"/>
      <c r="D38" s="14"/>
      <c r="E38" s="16"/>
      <c r="F38" s="16"/>
      <c r="G38" s="16"/>
      <c r="H38" s="16"/>
      <c r="I38" s="16"/>
      <c r="J38" s="27" t="s">
        <v>15</v>
      </c>
      <c r="K38" s="27"/>
      <c r="L38" s="28" t="s">
        <v>2</v>
      </c>
      <c r="M38" s="29" t="s">
        <v>16</v>
      </c>
      <c r="P38" s="18"/>
      <c r="Q38" s="18"/>
      <c r="S38" s="30"/>
    </row>
    <row r="39" spans="2:19" ht="14.25" customHeight="1" x14ac:dyDescent="0.25">
      <c r="E39" s="16"/>
      <c r="F39" s="16"/>
      <c r="G39" s="16"/>
      <c r="H39" s="16"/>
      <c r="I39" s="16"/>
      <c r="J39" s="31">
        <v>2009</v>
      </c>
      <c r="K39" s="31"/>
      <c r="L39" s="32">
        <v>139</v>
      </c>
      <c r="M39" s="33" t="s">
        <v>17</v>
      </c>
      <c r="P39" s="18"/>
      <c r="Q39" s="18"/>
      <c r="S39" s="30"/>
    </row>
    <row r="40" spans="2:19" ht="14.25" customHeight="1" x14ac:dyDescent="0.25">
      <c r="E40" s="16"/>
      <c r="F40" s="16"/>
      <c r="G40" s="16"/>
      <c r="H40" s="16"/>
      <c r="I40" s="16"/>
      <c r="J40" s="34">
        <v>2010</v>
      </c>
      <c r="K40" s="34"/>
      <c r="L40" s="32">
        <v>121</v>
      </c>
      <c r="M40" s="33">
        <f>(L40/L39)-1</f>
        <v>-0.12949640287769781</v>
      </c>
      <c r="P40" s="18"/>
      <c r="Q40" s="18"/>
      <c r="S40" s="30"/>
    </row>
    <row r="41" spans="2:19" ht="14.25" customHeight="1" x14ac:dyDescent="0.25">
      <c r="E41" s="16"/>
      <c r="F41" s="16"/>
      <c r="G41" s="16"/>
      <c r="H41" s="16"/>
      <c r="I41" s="16"/>
      <c r="J41" s="34">
        <v>2011</v>
      </c>
      <c r="K41" s="34"/>
      <c r="L41" s="32">
        <v>93</v>
      </c>
      <c r="M41" s="33">
        <f t="shared" ref="M41:M52" si="0">(L41/L40)-1</f>
        <v>-0.23140495867768596</v>
      </c>
      <c r="P41" s="18"/>
      <c r="Q41" s="18"/>
      <c r="S41" s="30"/>
    </row>
    <row r="42" spans="2:19" ht="14.25" customHeight="1" x14ac:dyDescent="0.25">
      <c r="E42" s="16"/>
      <c r="F42" s="16"/>
      <c r="G42" s="16"/>
      <c r="H42" s="16"/>
      <c r="I42" s="16"/>
      <c r="J42" s="34">
        <v>2012</v>
      </c>
      <c r="K42" s="34"/>
      <c r="L42" s="32">
        <v>83</v>
      </c>
      <c r="M42" s="33">
        <f t="shared" si="0"/>
        <v>-0.10752688172043012</v>
      </c>
      <c r="S42" s="30"/>
    </row>
    <row r="43" spans="2:19" ht="14.25" customHeight="1" x14ac:dyDescent="0.25">
      <c r="E43" s="16"/>
      <c r="F43" s="16"/>
      <c r="G43" s="16"/>
      <c r="H43" s="16"/>
      <c r="I43" s="16"/>
      <c r="J43" s="34">
        <v>2013</v>
      </c>
      <c r="K43" s="34"/>
      <c r="L43" s="32">
        <v>131</v>
      </c>
      <c r="M43" s="33">
        <f t="shared" si="0"/>
        <v>0.57831325301204828</v>
      </c>
      <c r="P43" s="18"/>
      <c r="Q43" s="18"/>
      <c r="S43" s="30"/>
    </row>
    <row r="44" spans="2:19" ht="14.25" customHeight="1" x14ac:dyDescent="0.25">
      <c r="B44" s="35"/>
      <c r="E44" s="16"/>
      <c r="F44" s="16"/>
      <c r="G44" s="16"/>
      <c r="H44" s="16"/>
      <c r="I44" s="16"/>
      <c r="J44" s="34">
        <v>2014</v>
      </c>
      <c r="K44" s="34"/>
      <c r="L44" s="32">
        <v>96</v>
      </c>
      <c r="M44" s="33">
        <f t="shared" si="0"/>
        <v>-0.26717557251908397</v>
      </c>
      <c r="P44" s="18"/>
      <c r="Q44" s="18"/>
      <c r="S44" s="30"/>
    </row>
    <row r="45" spans="2:19" ht="14.25" customHeight="1" x14ac:dyDescent="0.25">
      <c r="E45" s="16"/>
      <c r="F45" s="16"/>
      <c r="G45" s="16"/>
      <c r="H45" s="16"/>
      <c r="I45" s="16"/>
      <c r="J45" s="34">
        <v>2015</v>
      </c>
      <c r="K45" s="34"/>
      <c r="L45" s="32">
        <v>95</v>
      </c>
      <c r="M45" s="33">
        <f t="shared" si="0"/>
        <v>-1.041666666666663E-2</v>
      </c>
      <c r="P45" s="18"/>
      <c r="Q45" s="18"/>
      <c r="S45" s="30"/>
    </row>
    <row r="46" spans="2:19" ht="14.25" customHeight="1" x14ac:dyDescent="0.25">
      <c r="E46" s="16"/>
      <c r="F46" s="16"/>
      <c r="G46" s="16"/>
      <c r="H46" s="16"/>
      <c r="I46" s="16"/>
      <c r="J46" s="34">
        <v>2016</v>
      </c>
      <c r="K46" s="34"/>
      <c r="L46" s="32">
        <v>124</v>
      </c>
      <c r="M46" s="33">
        <f t="shared" si="0"/>
        <v>0.3052631578947369</v>
      </c>
      <c r="P46" s="18"/>
      <c r="Q46" s="18"/>
      <c r="S46" s="30"/>
    </row>
    <row r="47" spans="2:19" ht="14.25" customHeight="1" x14ac:dyDescent="0.25">
      <c r="E47" s="16"/>
      <c r="F47" s="16"/>
      <c r="G47" s="16"/>
      <c r="H47" s="16"/>
      <c r="I47" s="16"/>
      <c r="J47" s="34">
        <v>2017</v>
      </c>
      <c r="K47" s="34"/>
      <c r="L47" s="32">
        <v>121</v>
      </c>
      <c r="M47" s="33">
        <f t="shared" si="0"/>
        <v>-2.4193548387096753E-2</v>
      </c>
      <c r="P47" s="18"/>
      <c r="Q47" s="18"/>
      <c r="S47" s="30"/>
    </row>
    <row r="48" spans="2:19" ht="14.25" customHeight="1" x14ac:dyDescent="0.25">
      <c r="E48" s="16"/>
      <c r="F48" s="16"/>
      <c r="G48" s="16"/>
      <c r="H48" s="16"/>
      <c r="I48" s="16"/>
      <c r="J48" s="34">
        <v>2018</v>
      </c>
      <c r="K48" s="34"/>
      <c r="L48" s="32">
        <v>149</v>
      </c>
      <c r="M48" s="33">
        <f t="shared" si="0"/>
        <v>0.23140495867768585</v>
      </c>
      <c r="P48" s="18"/>
      <c r="Q48" s="18"/>
      <c r="S48" s="30"/>
    </row>
    <row r="49" spans="2:19" ht="14.25" customHeight="1" x14ac:dyDescent="0.25">
      <c r="E49" s="16"/>
      <c r="F49" s="16"/>
      <c r="G49" s="16"/>
      <c r="H49" s="16"/>
      <c r="I49" s="16"/>
      <c r="J49" s="34">
        <v>2019</v>
      </c>
      <c r="K49" s="34"/>
      <c r="L49" s="32">
        <v>166</v>
      </c>
      <c r="M49" s="33">
        <f t="shared" si="0"/>
        <v>0.11409395973154357</v>
      </c>
      <c r="P49" s="18"/>
      <c r="Q49" s="18"/>
      <c r="S49" s="30"/>
    </row>
    <row r="50" spans="2:19" ht="14.25" customHeight="1" x14ac:dyDescent="0.25">
      <c r="B50" s="27" t="s">
        <v>18</v>
      </c>
      <c r="C50" s="27"/>
      <c r="D50" s="36" t="s">
        <v>2</v>
      </c>
      <c r="E50" s="37" t="s">
        <v>19</v>
      </c>
      <c r="F50" s="37" t="s">
        <v>20</v>
      </c>
      <c r="G50" s="16"/>
      <c r="H50" s="16"/>
      <c r="I50" s="16"/>
      <c r="J50" s="34">
        <v>2020</v>
      </c>
      <c r="K50" s="34"/>
      <c r="L50" s="32">
        <v>131</v>
      </c>
      <c r="M50" s="33">
        <f t="shared" si="0"/>
        <v>-0.21084337349397586</v>
      </c>
      <c r="P50" s="18"/>
      <c r="Q50" s="18"/>
      <c r="S50" s="30"/>
    </row>
    <row r="51" spans="2:19" ht="14.25" customHeight="1" x14ac:dyDescent="0.25">
      <c r="B51" s="27"/>
      <c r="C51" s="27"/>
      <c r="D51" s="36"/>
      <c r="E51" s="37"/>
      <c r="F51" s="37"/>
      <c r="G51" s="16"/>
      <c r="H51" s="16"/>
      <c r="I51" s="16"/>
      <c r="J51" s="34">
        <v>2021</v>
      </c>
      <c r="K51" s="34"/>
      <c r="L51" s="32">
        <v>136</v>
      </c>
      <c r="M51" s="33">
        <f t="shared" si="0"/>
        <v>3.8167938931297662E-2</v>
      </c>
      <c r="P51" s="18"/>
      <c r="Q51" s="18"/>
      <c r="S51" s="30"/>
    </row>
    <row r="52" spans="2:19" ht="14.25" customHeight="1" x14ac:dyDescent="0.25">
      <c r="B52" s="38" t="s">
        <v>21</v>
      </c>
      <c r="C52" s="38"/>
      <c r="D52" s="39">
        <f t="shared" ref="D52:D77" si="1">SUM(E52:F52)</f>
        <v>532</v>
      </c>
      <c r="E52" s="40">
        <v>492</v>
      </c>
      <c r="F52" s="40">
        <v>40</v>
      </c>
      <c r="G52" s="16"/>
      <c r="H52" s="16"/>
      <c r="I52" s="16"/>
      <c r="J52" s="34">
        <v>2022</v>
      </c>
      <c r="K52" s="34"/>
      <c r="L52" s="32">
        <v>130</v>
      </c>
      <c r="M52" s="33">
        <f t="shared" si="0"/>
        <v>-4.4117647058823484E-2</v>
      </c>
      <c r="P52" s="18"/>
      <c r="Q52" s="18"/>
      <c r="S52" s="30"/>
    </row>
    <row r="53" spans="2:19" ht="14.25" customHeight="1" x14ac:dyDescent="0.25">
      <c r="B53" s="38" t="s">
        <v>22</v>
      </c>
      <c r="C53" s="38"/>
      <c r="D53" s="39">
        <f t="shared" si="1"/>
        <v>153</v>
      </c>
      <c r="E53" s="40">
        <v>147</v>
      </c>
      <c r="F53" s="40">
        <v>6</v>
      </c>
      <c r="G53" s="16"/>
      <c r="H53" s="16"/>
      <c r="I53" s="16"/>
      <c r="J53" s="34">
        <v>2023</v>
      </c>
      <c r="K53" s="34"/>
      <c r="L53" s="32">
        <v>170</v>
      </c>
      <c r="M53" s="33">
        <f>(L53/L52)-1</f>
        <v>0.30769230769230771</v>
      </c>
      <c r="P53" s="18"/>
      <c r="Q53" s="18"/>
      <c r="S53" s="30"/>
    </row>
    <row r="54" spans="2:19" ht="14.25" customHeight="1" thickBot="1" x14ac:dyDescent="0.3">
      <c r="B54" s="38" t="s">
        <v>23</v>
      </c>
      <c r="C54" s="38"/>
      <c r="D54" s="39">
        <f t="shared" si="1"/>
        <v>116</v>
      </c>
      <c r="E54" s="41">
        <v>101</v>
      </c>
      <c r="F54" s="40">
        <v>15</v>
      </c>
      <c r="G54" s="16"/>
      <c r="H54" s="16"/>
      <c r="I54" s="16"/>
      <c r="J54" s="42" t="s">
        <v>24</v>
      </c>
      <c r="K54" s="42"/>
      <c r="L54" s="32">
        <f>L31</f>
        <v>162</v>
      </c>
      <c r="M54" s="43">
        <f>(L54/L53)-1</f>
        <v>-4.705882352941182E-2</v>
      </c>
      <c r="P54" s="18"/>
      <c r="Q54" s="18"/>
      <c r="S54" s="30"/>
    </row>
    <row r="55" spans="2:19" ht="14.25" customHeight="1" x14ac:dyDescent="0.25">
      <c r="B55" s="38" t="s">
        <v>25</v>
      </c>
      <c r="C55" s="38"/>
      <c r="D55" s="44">
        <f t="shared" si="1"/>
        <v>109</v>
      </c>
      <c r="E55" s="41">
        <v>101</v>
      </c>
      <c r="F55" s="40">
        <v>8</v>
      </c>
      <c r="G55" s="16"/>
      <c r="H55" s="16"/>
      <c r="I55" s="16"/>
      <c r="J55" s="45" t="s">
        <v>2</v>
      </c>
      <c r="K55" s="45"/>
      <c r="L55" s="46">
        <f>SUM(L39:L54)</f>
        <v>2047</v>
      </c>
      <c r="M55" s="47"/>
      <c r="P55" s="18"/>
      <c r="Q55" s="18"/>
      <c r="S55" s="30"/>
    </row>
    <row r="56" spans="2:19" ht="14.25" customHeight="1" x14ac:dyDescent="0.25">
      <c r="B56" s="38" t="s">
        <v>26</v>
      </c>
      <c r="C56" s="38"/>
      <c r="D56" s="44">
        <f t="shared" si="1"/>
        <v>109</v>
      </c>
      <c r="E56" s="41">
        <v>101</v>
      </c>
      <c r="F56" s="40">
        <v>8</v>
      </c>
      <c r="G56" s="16"/>
      <c r="H56" s="16"/>
      <c r="I56" s="16"/>
      <c r="J56" s="48" t="s">
        <v>27</v>
      </c>
      <c r="K56" s="48"/>
      <c r="L56" s="48"/>
      <c r="M56" s="48"/>
      <c r="P56" s="18"/>
      <c r="Q56" s="18"/>
      <c r="S56" s="30"/>
    </row>
    <row r="57" spans="2:19" ht="14.25" customHeight="1" x14ac:dyDescent="0.25">
      <c r="B57" s="38" t="s">
        <v>28</v>
      </c>
      <c r="C57" s="38"/>
      <c r="D57" s="44">
        <f t="shared" si="1"/>
        <v>97</v>
      </c>
      <c r="E57" s="41">
        <v>92</v>
      </c>
      <c r="F57" s="40">
        <v>5</v>
      </c>
      <c r="G57" s="16"/>
      <c r="H57" s="16"/>
      <c r="I57" s="16"/>
      <c r="J57" s="49" t="s">
        <v>29</v>
      </c>
      <c r="K57" s="49"/>
      <c r="L57" s="49"/>
      <c r="M57" s="49"/>
      <c r="P57" s="18"/>
      <c r="Q57" s="18"/>
      <c r="S57" s="30"/>
    </row>
    <row r="58" spans="2:19" ht="14.25" customHeight="1" x14ac:dyDescent="0.25">
      <c r="B58" s="38" t="s">
        <v>30</v>
      </c>
      <c r="C58" s="38"/>
      <c r="D58" s="44">
        <f t="shared" si="1"/>
        <v>92</v>
      </c>
      <c r="E58" s="41">
        <v>84</v>
      </c>
      <c r="F58" s="40">
        <v>8</v>
      </c>
      <c r="G58" s="16"/>
      <c r="H58" s="16"/>
      <c r="I58" s="16"/>
      <c r="P58" s="18"/>
      <c r="Q58" s="18"/>
      <c r="S58" s="30"/>
    </row>
    <row r="59" spans="2:19" ht="14.25" customHeight="1" x14ac:dyDescent="0.25">
      <c r="B59" s="38" t="s">
        <v>31</v>
      </c>
      <c r="C59" s="38"/>
      <c r="D59" s="44">
        <f t="shared" si="1"/>
        <v>86</v>
      </c>
      <c r="E59" s="41">
        <v>79</v>
      </c>
      <c r="F59" s="40">
        <v>7</v>
      </c>
      <c r="G59" s="16"/>
      <c r="H59" s="16"/>
      <c r="I59" s="16"/>
      <c r="P59" s="18"/>
      <c r="Q59" s="18"/>
    </row>
    <row r="60" spans="2:19" ht="14.25" customHeight="1" x14ac:dyDescent="0.25">
      <c r="B60" s="38" t="s">
        <v>32</v>
      </c>
      <c r="C60" s="38"/>
      <c r="D60" s="44">
        <f t="shared" si="1"/>
        <v>78</v>
      </c>
      <c r="E60" s="41">
        <v>76</v>
      </c>
      <c r="F60" s="40">
        <v>2</v>
      </c>
      <c r="G60" s="16"/>
      <c r="H60" s="16"/>
      <c r="I60" s="16"/>
      <c r="P60" s="18"/>
      <c r="Q60" s="18"/>
    </row>
    <row r="61" spans="2:19" ht="14.25" customHeight="1" x14ac:dyDescent="0.25">
      <c r="B61" s="38" t="s">
        <v>33</v>
      </c>
      <c r="C61" s="38"/>
      <c r="D61" s="44">
        <f t="shared" si="1"/>
        <v>62</v>
      </c>
      <c r="E61" s="50">
        <v>52</v>
      </c>
      <c r="F61" s="40">
        <v>10</v>
      </c>
      <c r="G61" s="16"/>
      <c r="H61" s="16"/>
      <c r="I61" s="16"/>
      <c r="P61" s="18"/>
      <c r="Q61" s="18"/>
    </row>
    <row r="62" spans="2:19" ht="14.25" customHeight="1" x14ac:dyDescent="0.25">
      <c r="B62" s="38" t="s">
        <v>34</v>
      </c>
      <c r="C62" s="38"/>
      <c r="D62" s="44">
        <f t="shared" si="1"/>
        <v>61</v>
      </c>
      <c r="E62" s="50">
        <v>55</v>
      </c>
      <c r="F62" s="40">
        <v>6</v>
      </c>
      <c r="G62" s="16"/>
      <c r="H62" s="16"/>
      <c r="I62" s="16"/>
      <c r="P62" s="18"/>
      <c r="Q62" s="18"/>
    </row>
    <row r="63" spans="2:19" ht="14.25" customHeight="1" x14ac:dyDescent="0.25">
      <c r="B63" s="38" t="s">
        <v>35</v>
      </c>
      <c r="C63" s="38"/>
      <c r="D63" s="44">
        <f t="shared" si="1"/>
        <v>59</v>
      </c>
      <c r="E63" s="50">
        <v>52</v>
      </c>
      <c r="F63" s="40">
        <v>7</v>
      </c>
      <c r="G63" s="16"/>
      <c r="H63" s="16"/>
      <c r="I63" s="16"/>
      <c r="P63" s="18"/>
      <c r="Q63" s="18"/>
      <c r="S63" s="30"/>
    </row>
    <row r="64" spans="2:19" ht="14.25" customHeight="1" x14ac:dyDescent="0.25">
      <c r="B64" s="38" t="s">
        <v>36</v>
      </c>
      <c r="C64" s="38"/>
      <c r="D64" s="44">
        <f t="shared" si="1"/>
        <v>57</v>
      </c>
      <c r="E64" s="50">
        <v>54</v>
      </c>
      <c r="F64" s="40">
        <v>3</v>
      </c>
      <c r="G64" s="16"/>
      <c r="H64" s="16"/>
      <c r="I64" s="16"/>
      <c r="P64" s="18"/>
      <c r="Q64" s="18"/>
      <c r="S64" s="30"/>
    </row>
    <row r="65" spans="2:19" ht="14.25" customHeight="1" x14ac:dyDescent="0.25">
      <c r="B65" s="38" t="s">
        <v>37</v>
      </c>
      <c r="C65" s="38"/>
      <c r="D65" s="44">
        <f t="shared" si="1"/>
        <v>53</v>
      </c>
      <c r="E65" s="50">
        <v>51</v>
      </c>
      <c r="F65" s="40">
        <v>2</v>
      </c>
      <c r="G65" s="16"/>
      <c r="H65" s="16"/>
      <c r="I65" s="16"/>
      <c r="P65" s="18"/>
      <c r="Q65" s="18"/>
      <c r="S65" s="30"/>
    </row>
    <row r="66" spans="2:19" ht="14.25" customHeight="1" x14ac:dyDescent="0.25">
      <c r="B66" s="38" t="s">
        <v>38</v>
      </c>
      <c r="C66" s="38"/>
      <c r="D66" s="44">
        <f t="shared" si="1"/>
        <v>53</v>
      </c>
      <c r="E66" s="50">
        <v>44</v>
      </c>
      <c r="F66" s="40">
        <v>9</v>
      </c>
      <c r="G66" s="16"/>
      <c r="H66" s="16"/>
      <c r="I66" s="16"/>
      <c r="P66" s="18"/>
      <c r="Q66" s="18"/>
      <c r="S66" s="30"/>
    </row>
    <row r="67" spans="2:19" ht="14.25" customHeight="1" x14ac:dyDescent="0.25">
      <c r="B67" s="38" t="s">
        <v>39</v>
      </c>
      <c r="C67" s="38"/>
      <c r="D67" s="44">
        <f t="shared" si="1"/>
        <v>45</v>
      </c>
      <c r="E67" s="50">
        <v>42</v>
      </c>
      <c r="F67" s="40">
        <v>3</v>
      </c>
      <c r="G67" s="16"/>
      <c r="H67" s="16"/>
      <c r="I67" s="16"/>
      <c r="P67" s="18"/>
      <c r="Q67" s="18"/>
      <c r="S67" s="30"/>
    </row>
    <row r="68" spans="2:19" ht="14.25" customHeight="1" x14ac:dyDescent="0.25">
      <c r="B68" s="38" t="s">
        <v>40</v>
      </c>
      <c r="C68" s="38"/>
      <c r="D68" s="44">
        <f t="shared" si="1"/>
        <v>41</v>
      </c>
      <c r="E68" s="50">
        <v>38</v>
      </c>
      <c r="F68" s="40">
        <v>3</v>
      </c>
      <c r="G68" s="16"/>
      <c r="H68" s="16"/>
      <c r="I68" s="16"/>
      <c r="J68" s="51"/>
      <c r="P68" s="18"/>
      <c r="Q68" s="18"/>
      <c r="S68" s="30"/>
    </row>
    <row r="69" spans="2:19" ht="14.25" customHeight="1" x14ac:dyDescent="0.25">
      <c r="B69" s="38" t="s">
        <v>41</v>
      </c>
      <c r="C69" s="38"/>
      <c r="D69" s="44">
        <f t="shared" si="1"/>
        <v>37</v>
      </c>
      <c r="E69" s="50">
        <v>33</v>
      </c>
      <c r="F69" s="40">
        <v>4</v>
      </c>
      <c r="G69" s="16"/>
      <c r="H69" s="16"/>
      <c r="I69" s="16"/>
      <c r="J69" s="51"/>
      <c r="P69" s="18"/>
      <c r="Q69" s="18"/>
      <c r="S69" s="30"/>
    </row>
    <row r="70" spans="2:19" ht="14.25" customHeight="1" x14ac:dyDescent="0.25">
      <c r="B70" s="38" t="s">
        <v>42</v>
      </c>
      <c r="C70" s="38"/>
      <c r="D70" s="44">
        <f t="shared" si="1"/>
        <v>35</v>
      </c>
      <c r="E70" s="50">
        <v>32</v>
      </c>
      <c r="F70" s="40">
        <v>3</v>
      </c>
      <c r="G70" s="16"/>
      <c r="H70" s="16"/>
      <c r="I70" s="16"/>
      <c r="J70" s="51"/>
      <c r="P70" s="18"/>
      <c r="Q70" s="18"/>
      <c r="S70" s="30"/>
    </row>
    <row r="71" spans="2:19" ht="14.25" customHeight="1" x14ac:dyDescent="0.25">
      <c r="B71" s="38" t="s">
        <v>43</v>
      </c>
      <c r="C71" s="38"/>
      <c r="D71" s="44">
        <f t="shared" si="1"/>
        <v>34</v>
      </c>
      <c r="E71" s="50">
        <v>29</v>
      </c>
      <c r="F71" s="40">
        <v>5</v>
      </c>
      <c r="G71" s="16"/>
      <c r="H71" s="16"/>
      <c r="I71" s="16"/>
      <c r="J71" s="51"/>
      <c r="P71" s="18"/>
      <c r="Q71" s="18"/>
      <c r="S71" s="30"/>
    </row>
    <row r="72" spans="2:19" ht="14.25" customHeight="1" x14ac:dyDescent="0.25">
      <c r="B72" s="38" t="s">
        <v>44</v>
      </c>
      <c r="C72" s="38"/>
      <c r="D72" s="44">
        <f t="shared" si="1"/>
        <v>32</v>
      </c>
      <c r="E72" s="50">
        <v>32</v>
      </c>
      <c r="F72" s="40">
        <v>0</v>
      </c>
      <c r="G72" s="16"/>
      <c r="H72" s="16"/>
      <c r="I72" s="16"/>
      <c r="J72" s="51"/>
      <c r="P72" s="18"/>
      <c r="Q72" s="18"/>
      <c r="S72" s="30"/>
    </row>
    <row r="73" spans="2:19" ht="14.25" customHeight="1" x14ac:dyDescent="0.25">
      <c r="B73" s="38" t="s">
        <v>45</v>
      </c>
      <c r="C73" s="38"/>
      <c r="D73" s="44">
        <f>SUM(E73:F73)</f>
        <v>30</v>
      </c>
      <c r="E73" s="50">
        <v>27</v>
      </c>
      <c r="F73" s="40">
        <v>3</v>
      </c>
      <c r="G73" s="16"/>
      <c r="H73" s="16"/>
      <c r="I73" s="16"/>
      <c r="J73" s="51"/>
      <c r="P73" s="18"/>
      <c r="Q73" s="18"/>
      <c r="S73" s="30"/>
    </row>
    <row r="74" spans="2:19" ht="14.25" customHeight="1" x14ac:dyDescent="0.25">
      <c r="B74" s="38" t="s">
        <v>46</v>
      </c>
      <c r="C74" s="38"/>
      <c r="D74" s="44">
        <f>SUM(E74:F74)</f>
        <v>28</v>
      </c>
      <c r="E74" s="50">
        <v>26</v>
      </c>
      <c r="F74" s="40">
        <v>2</v>
      </c>
      <c r="G74" s="16"/>
      <c r="H74" s="16"/>
      <c r="I74" s="16"/>
      <c r="J74" s="51"/>
      <c r="P74" s="18"/>
      <c r="Q74" s="18"/>
      <c r="S74" s="30"/>
    </row>
    <row r="75" spans="2:19" ht="14.25" customHeight="1" x14ac:dyDescent="0.25">
      <c r="B75" s="38" t="s">
        <v>47</v>
      </c>
      <c r="C75" s="38"/>
      <c r="D75" s="44">
        <f t="shared" si="1"/>
        <v>21</v>
      </c>
      <c r="E75" s="50">
        <v>20</v>
      </c>
      <c r="F75" s="40">
        <v>1</v>
      </c>
      <c r="G75" s="16"/>
      <c r="H75" s="16"/>
      <c r="I75" s="16"/>
      <c r="J75" s="51"/>
      <c r="P75" s="18"/>
      <c r="Q75" s="18"/>
      <c r="S75" s="30"/>
    </row>
    <row r="76" spans="2:19" ht="14.25" customHeight="1" x14ac:dyDescent="0.25">
      <c r="B76" s="38" t="s">
        <v>48</v>
      </c>
      <c r="C76" s="38"/>
      <c r="D76" s="44">
        <f t="shared" si="1"/>
        <v>14</v>
      </c>
      <c r="E76" s="50">
        <v>12</v>
      </c>
      <c r="F76" s="40">
        <v>2</v>
      </c>
      <c r="G76" s="16"/>
      <c r="H76" s="16"/>
      <c r="I76" s="16"/>
      <c r="P76" s="18"/>
      <c r="Q76" s="18"/>
      <c r="S76" s="30"/>
    </row>
    <row r="77" spans="2:19" ht="14.25" customHeight="1" thickBot="1" x14ac:dyDescent="0.3">
      <c r="B77" s="38" t="s">
        <v>49</v>
      </c>
      <c r="C77" s="38"/>
      <c r="D77" s="44">
        <f t="shared" si="1"/>
        <v>13</v>
      </c>
      <c r="E77" s="50">
        <v>13</v>
      </c>
      <c r="F77" s="40">
        <v>0</v>
      </c>
      <c r="G77" s="16"/>
      <c r="H77" s="16"/>
      <c r="I77" s="16"/>
      <c r="P77" s="18"/>
      <c r="Q77" s="18"/>
      <c r="S77" s="30"/>
    </row>
    <row r="78" spans="2:19" ht="14.25" customHeight="1" x14ac:dyDescent="0.25">
      <c r="B78" s="52" t="s">
        <v>2</v>
      </c>
      <c r="C78" s="52"/>
      <c r="D78" s="26">
        <f>SUM(D52:D77)</f>
        <v>2047</v>
      </c>
      <c r="E78" s="26">
        <f>SUM(E52:E77)</f>
        <v>1885</v>
      </c>
      <c r="F78" s="26">
        <f>SUM(F52:F77)</f>
        <v>162</v>
      </c>
      <c r="G78" s="16"/>
      <c r="H78" s="16"/>
      <c r="I78" s="16"/>
      <c r="P78" s="18"/>
      <c r="Q78" s="18"/>
      <c r="S78" s="30"/>
    </row>
    <row r="79" spans="2:19" ht="15.75" customHeight="1" x14ac:dyDescent="0.25">
      <c r="B79" s="51" t="s">
        <v>50</v>
      </c>
      <c r="E79"/>
      <c r="F79"/>
      <c r="G79" s="16"/>
      <c r="H79" s="16"/>
      <c r="I79" s="16"/>
      <c r="P79" s="18"/>
      <c r="Q79" s="18"/>
      <c r="S79" s="30"/>
    </row>
    <row r="80" spans="2:19" ht="7.9" customHeight="1" x14ac:dyDescent="0.25">
      <c r="G80" s="16"/>
      <c r="H80" s="16"/>
      <c r="I80" s="16"/>
      <c r="P80" s="18"/>
      <c r="Q80" s="18"/>
      <c r="S80" s="30"/>
    </row>
    <row r="81" spans="1:19" ht="30" customHeight="1" x14ac:dyDescent="0.25">
      <c r="A81" s="53" t="s">
        <v>51</v>
      </c>
      <c r="B81" s="53"/>
      <c r="C81" s="53"/>
      <c r="D81" s="53"/>
      <c r="E81" s="53"/>
      <c r="F81" s="53"/>
      <c r="G81" s="53"/>
      <c r="H81" s="53"/>
      <c r="I81" s="53"/>
      <c r="J81" s="53"/>
      <c r="K81" s="53"/>
      <c r="L81" s="53"/>
      <c r="M81" s="53"/>
      <c r="N81" s="53"/>
      <c r="O81" s="53"/>
      <c r="P81" s="53"/>
      <c r="Q81" s="18"/>
      <c r="S81" s="30"/>
    </row>
    <row r="82" spans="1:19" ht="12.75" customHeight="1" x14ac:dyDescent="0.25">
      <c r="B82" s="14"/>
      <c r="C82" s="14"/>
      <c r="D82" s="14"/>
      <c r="E82" s="16"/>
      <c r="F82" s="16"/>
      <c r="G82" s="54"/>
      <c r="H82" s="54"/>
      <c r="I82" s="54"/>
      <c r="J82" s="14"/>
      <c r="L82" s="55"/>
      <c r="M82" s="14"/>
      <c r="N82" s="14"/>
      <c r="O82" s="14"/>
      <c r="P82" s="14"/>
      <c r="Q82" s="14"/>
      <c r="R82" s="14"/>
      <c r="S82" s="14"/>
    </row>
    <row r="83" spans="1:19" ht="15.4" customHeight="1" x14ac:dyDescent="0.25">
      <c r="B83" s="12"/>
      <c r="C83" s="12"/>
      <c r="D83" s="12"/>
      <c r="E83" s="12"/>
      <c r="F83" s="12"/>
      <c r="G83" s="16"/>
    </row>
    <row r="84" spans="1:19" ht="15.4" customHeight="1" x14ac:dyDescent="0.25">
      <c r="B84" s="12"/>
      <c r="C84" s="12"/>
      <c r="D84" s="12"/>
      <c r="E84" s="12"/>
      <c r="F84" s="12"/>
      <c r="G84" s="16"/>
      <c r="H84" s="12"/>
      <c r="I84" s="12"/>
      <c r="J84" s="12"/>
      <c r="K84" s="12"/>
    </row>
    <row r="85" spans="1:19" ht="12.95" customHeight="1" x14ac:dyDescent="0.25">
      <c r="B85" s="56" t="s">
        <v>52</v>
      </c>
      <c r="C85" s="56"/>
      <c r="D85" s="57" t="s">
        <v>2</v>
      </c>
      <c r="E85" s="58" t="s">
        <v>53</v>
      </c>
      <c r="F85" s="12"/>
      <c r="G85" s="56" t="s">
        <v>54</v>
      </c>
      <c r="H85" s="56"/>
      <c r="I85" s="57" t="s">
        <v>2</v>
      </c>
      <c r="J85" s="58" t="s">
        <v>53</v>
      </c>
      <c r="L85" s="27" t="s">
        <v>55</v>
      </c>
      <c r="M85" s="59" t="s">
        <v>2</v>
      </c>
      <c r="N85" s="60" t="s">
        <v>53</v>
      </c>
    </row>
    <row r="86" spans="1:19" ht="8.4499999999999993" customHeight="1" x14ac:dyDescent="0.25">
      <c r="B86" s="56"/>
      <c r="C86" s="56"/>
      <c r="D86" s="57"/>
      <c r="E86" s="58"/>
      <c r="F86" s="12"/>
      <c r="G86" s="56"/>
      <c r="H86" s="56"/>
      <c r="I86" s="57"/>
      <c r="J86" s="58"/>
      <c r="L86" s="27"/>
      <c r="M86" s="59"/>
      <c r="N86" s="60"/>
    </row>
    <row r="87" spans="1:19" ht="15" customHeight="1" x14ac:dyDescent="0.25">
      <c r="A87" s="61"/>
      <c r="B87" s="62" t="s">
        <v>56</v>
      </c>
      <c r="C87" s="62"/>
      <c r="D87" s="22">
        <v>39</v>
      </c>
      <c r="E87" s="33">
        <f t="shared" ref="E87:E99" si="2">D87/$D$100</f>
        <v>0.24074074074074073</v>
      </c>
      <c r="F87" s="12"/>
      <c r="G87" s="63" t="s">
        <v>57</v>
      </c>
      <c r="H87" s="63"/>
      <c r="I87" s="64">
        <v>56</v>
      </c>
      <c r="J87" s="33">
        <f t="shared" ref="J87:J97" si="3">I87/$I$98</f>
        <v>0.34567901234567899</v>
      </c>
      <c r="L87" s="62" t="s">
        <v>58</v>
      </c>
      <c r="M87" s="64">
        <v>112</v>
      </c>
      <c r="N87" s="33">
        <f>M87/$M$89</f>
        <v>0.69135802469135799</v>
      </c>
    </row>
    <row r="88" spans="1:19" ht="15" customHeight="1" thickBot="1" x14ac:dyDescent="0.3">
      <c r="A88" s="61"/>
      <c r="B88" s="65" t="s">
        <v>59</v>
      </c>
      <c r="C88" s="65"/>
      <c r="D88" s="23">
        <v>7</v>
      </c>
      <c r="E88" s="66">
        <f t="shared" si="2"/>
        <v>4.3209876543209874E-2</v>
      </c>
      <c r="F88" s="12"/>
      <c r="G88" s="67" t="s">
        <v>60</v>
      </c>
      <c r="H88" s="67"/>
      <c r="I88" s="68">
        <v>14</v>
      </c>
      <c r="J88" s="66">
        <f t="shared" si="3"/>
        <v>8.6419753086419748E-2</v>
      </c>
      <c r="L88" s="69" t="s">
        <v>61</v>
      </c>
      <c r="M88" s="70">
        <v>50</v>
      </c>
      <c r="N88" s="43">
        <f>M88/$M$89</f>
        <v>0.30864197530864196</v>
      </c>
    </row>
    <row r="89" spans="1:19" ht="15" customHeight="1" x14ac:dyDescent="0.25">
      <c r="A89" s="61"/>
      <c r="B89" s="65" t="s">
        <v>62</v>
      </c>
      <c r="C89" s="65"/>
      <c r="D89" s="23">
        <v>1</v>
      </c>
      <c r="E89" s="66">
        <f t="shared" si="2"/>
        <v>6.1728395061728392E-3</v>
      </c>
      <c r="F89" s="12"/>
      <c r="G89" s="67" t="s">
        <v>63</v>
      </c>
      <c r="H89" s="67"/>
      <c r="I89" s="68">
        <v>16</v>
      </c>
      <c r="J89" s="66">
        <f t="shared" si="3"/>
        <v>9.8765432098765427E-2</v>
      </c>
      <c r="L89" s="71" t="s">
        <v>2</v>
      </c>
      <c r="M89" s="26">
        <f>SUM(M87:M88)</f>
        <v>162</v>
      </c>
      <c r="N89" s="47">
        <f>M89/$M$89</f>
        <v>1</v>
      </c>
    </row>
    <row r="90" spans="1:19" ht="15" customHeight="1" x14ac:dyDescent="0.25">
      <c r="A90" s="61"/>
      <c r="B90" s="69" t="s">
        <v>64</v>
      </c>
      <c r="D90" s="72">
        <v>17</v>
      </c>
      <c r="E90" s="66">
        <f t="shared" si="2"/>
        <v>0.10493827160493827</v>
      </c>
      <c r="F90" s="12"/>
      <c r="G90" s="67" t="s">
        <v>65</v>
      </c>
      <c r="H90" s="67"/>
      <c r="I90" s="68">
        <v>6</v>
      </c>
      <c r="J90" s="66">
        <f t="shared" si="3"/>
        <v>3.7037037037037035E-2</v>
      </c>
    </row>
    <row r="91" spans="1:19" ht="15" customHeight="1" x14ac:dyDescent="0.25">
      <c r="A91" s="61"/>
      <c r="B91" s="65" t="s">
        <v>66</v>
      </c>
      <c r="C91" s="65"/>
      <c r="D91" s="23">
        <v>1</v>
      </c>
      <c r="E91" s="66">
        <f t="shared" si="2"/>
        <v>6.1728395061728392E-3</v>
      </c>
      <c r="F91" s="12"/>
      <c r="G91" s="73" t="s">
        <v>67</v>
      </c>
      <c r="H91" s="73"/>
      <c r="I91" s="23">
        <v>6</v>
      </c>
      <c r="J91" s="66">
        <f t="shared" si="3"/>
        <v>3.7037037037037035E-2</v>
      </c>
    </row>
    <row r="92" spans="1:19" ht="15" customHeight="1" x14ac:dyDescent="0.25">
      <c r="A92" s="61"/>
      <c r="B92" s="65" t="s">
        <v>68</v>
      </c>
      <c r="C92" s="65"/>
      <c r="D92" s="23">
        <v>0</v>
      </c>
      <c r="E92" s="66">
        <f t="shared" si="2"/>
        <v>0</v>
      </c>
      <c r="F92" s="12"/>
      <c r="G92" s="67" t="s">
        <v>69</v>
      </c>
      <c r="H92" s="67"/>
      <c r="I92" s="68">
        <v>19</v>
      </c>
      <c r="J92" s="66">
        <f t="shared" si="3"/>
        <v>0.11728395061728394</v>
      </c>
    </row>
    <row r="93" spans="1:19" ht="15" customHeight="1" x14ac:dyDescent="0.25">
      <c r="A93" s="61"/>
      <c r="B93" s="65" t="s">
        <v>70</v>
      </c>
      <c r="C93" s="65"/>
      <c r="D93" s="23">
        <v>0</v>
      </c>
      <c r="E93" s="66">
        <f t="shared" si="2"/>
        <v>0</v>
      </c>
      <c r="F93" s="12"/>
      <c r="G93" s="67" t="s">
        <v>71</v>
      </c>
      <c r="H93" s="67"/>
      <c r="I93" s="68">
        <v>0</v>
      </c>
      <c r="J93" s="66">
        <f t="shared" si="3"/>
        <v>0</v>
      </c>
    </row>
    <row r="94" spans="1:19" ht="15" customHeight="1" x14ac:dyDescent="0.25">
      <c r="A94" s="61"/>
      <c r="B94" s="65" t="s">
        <v>72</v>
      </c>
      <c r="C94" s="65"/>
      <c r="D94" s="23">
        <v>0</v>
      </c>
      <c r="E94" s="66">
        <f t="shared" si="2"/>
        <v>0</v>
      </c>
      <c r="F94" s="12"/>
      <c r="G94" s="67" t="s">
        <v>73</v>
      </c>
      <c r="H94" s="67"/>
      <c r="I94" s="68">
        <v>6</v>
      </c>
      <c r="J94" s="66">
        <f t="shared" si="3"/>
        <v>3.7037037037037035E-2</v>
      </c>
    </row>
    <row r="95" spans="1:19" ht="15" customHeight="1" x14ac:dyDescent="0.25">
      <c r="A95" s="61"/>
      <c r="B95" s="65" t="s">
        <v>74</v>
      </c>
      <c r="C95" s="65"/>
      <c r="D95" s="23">
        <v>34</v>
      </c>
      <c r="E95" s="66">
        <f t="shared" si="2"/>
        <v>0.20987654320987653</v>
      </c>
      <c r="F95" s="12"/>
      <c r="G95" s="67" t="s">
        <v>75</v>
      </c>
      <c r="H95" s="67"/>
      <c r="I95" s="68">
        <v>5</v>
      </c>
      <c r="J95" s="66">
        <f t="shared" si="3"/>
        <v>3.0864197530864196E-2</v>
      </c>
    </row>
    <row r="96" spans="1:19" ht="15" customHeight="1" x14ac:dyDescent="0.25">
      <c r="B96" s="65" t="s">
        <v>76</v>
      </c>
      <c r="C96" s="65"/>
      <c r="D96" s="23">
        <v>5</v>
      </c>
      <c r="E96" s="66">
        <f t="shared" si="2"/>
        <v>3.0864197530864196E-2</v>
      </c>
      <c r="F96" s="12"/>
      <c r="G96" s="67" t="s">
        <v>77</v>
      </c>
      <c r="H96" s="67"/>
      <c r="I96" s="68">
        <v>14</v>
      </c>
      <c r="J96" s="66">
        <f t="shared" si="3"/>
        <v>8.6419753086419748E-2</v>
      </c>
    </row>
    <row r="97" spans="2:15" ht="15" customHeight="1" thickBot="1" x14ac:dyDescent="0.3">
      <c r="B97" s="65" t="s">
        <v>78</v>
      </c>
      <c r="C97" s="74"/>
      <c r="D97" s="23">
        <v>14</v>
      </c>
      <c r="E97" s="66">
        <f t="shared" si="2"/>
        <v>8.6419753086419748E-2</v>
      </c>
      <c r="F97" s="12"/>
      <c r="G97" s="75" t="s">
        <v>79</v>
      </c>
      <c r="H97" s="75"/>
      <c r="I97" s="76">
        <v>20</v>
      </c>
      <c r="J97" s="77">
        <f t="shared" si="3"/>
        <v>0.12345679012345678</v>
      </c>
    </row>
    <row r="98" spans="2:15" ht="15" customHeight="1" x14ac:dyDescent="0.25">
      <c r="B98" s="65" t="s">
        <v>80</v>
      </c>
      <c r="C98" s="65"/>
      <c r="D98" s="23">
        <v>20</v>
      </c>
      <c r="E98" s="66">
        <f t="shared" si="2"/>
        <v>0.12345679012345678</v>
      </c>
      <c r="F98" s="12"/>
      <c r="G98" s="45" t="s">
        <v>2</v>
      </c>
      <c r="H98" s="45"/>
      <c r="I98" s="78">
        <f>SUM(I87:I97)</f>
        <v>162</v>
      </c>
      <c r="J98" s="47">
        <v>1</v>
      </c>
    </row>
    <row r="99" spans="2:15" ht="15" customHeight="1" thickBot="1" x14ac:dyDescent="0.3">
      <c r="B99" s="69" t="s">
        <v>81</v>
      </c>
      <c r="C99" s="69"/>
      <c r="D99" s="72">
        <v>24</v>
      </c>
      <c r="E99" s="66">
        <f t="shared" si="2"/>
        <v>0.14814814814814814</v>
      </c>
      <c r="F99" s="79"/>
    </row>
    <row r="100" spans="2:15" ht="15.6" customHeight="1" x14ac:dyDescent="0.25">
      <c r="B100" s="71" t="s">
        <v>2</v>
      </c>
      <c r="C100" s="71"/>
      <c r="D100" s="26">
        <f>SUM(D87:D99)</f>
        <v>162</v>
      </c>
      <c r="E100" s="47">
        <v>1</v>
      </c>
      <c r="G100" s="48"/>
      <c r="H100" s="48"/>
      <c r="I100" s="48"/>
      <c r="J100" s="48"/>
    </row>
    <row r="101" spans="2:15" ht="9.75" customHeight="1" x14ac:dyDescent="0.25">
      <c r="B101" s="48"/>
      <c r="C101" s="48"/>
      <c r="D101" s="48"/>
      <c r="E101" s="48"/>
      <c r="G101" s="80"/>
      <c r="H101" s="80"/>
      <c r="I101" s="80"/>
      <c r="J101" s="80"/>
    </row>
    <row r="102" spans="2:15" ht="25.5" customHeight="1" x14ac:dyDescent="0.25">
      <c r="B102" s="7"/>
      <c r="C102" s="81"/>
      <c r="D102" s="81"/>
      <c r="E102" s="82"/>
      <c r="F102" s="82"/>
      <c r="G102" s="14"/>
      <c r="H102" s="81"/>
      <c r="I102" s="81"/>
      <c r="J102" s="81"/>
      <c r="K102" s="81"/>
      <c r="L102" s="81"/>
      <c r="M102" s="81"/>
      <c r="N102" s="81"/>
      <c r="O102" s="81"/>
    </row>
    <row r="103" spans="2:15" ht="15.4" customHeight="1" x14ac:dyDescent="0.25">
      <c r="B103" s="7"/>
      <c r="C103" s="81"/>
      <c r="D103" s="81"/>
      <c r="E103" s="82"/>
      <c r="F103" s="82"/>
      <c r="G103" s="14"/>
      <c r="H103" s="81"/>
      <c r="I103" s="81"/>
      <c r="J103" s="81"/>
      <c r="K103" s="81"/>
      <c r="L103" s="81"/>
      <c r="M103" s="81"/>
      <c r="N103" s="81"/>
      <c r="O103" s="81"/>
    </row>
    <row r="104" spans="2:15" ht="15.4" customHeight="1" x14ac:dyDescent="0.25">
      <c r="B104" s="83"/>
      <c r="C104" s="83"/>
      <c r="D104" s="83"/>
      <c r="E104" s="83"/>
      <c r="F104" s="84"/>
      <c r="G104" s="81"/>
      <c r="H104" s="12"/>
      <c r="I104" s="14"/>
      <c r="J104" s="14"/>
      <c r="K104" s="85"/>
      <c r="L104" s="85"/>
      <c r="M104" s="85"/>
      <c r="N104" s="85"/>
      <c r="O104" s="14"/>
    </row>
    <row r="105" spans="2:15" ht="15.4" customHeight="1" x14ac:dyDescent="0.25">
      <c r="B105" s="83"/>
      <c r="C105" s="83"/>
      <c r="D105" s="83"/>
      <c r="E105" s="83"/>
      <c r="F105" s="84"/>
      <c r="G105" s="81"/>
      <c r="H105" s="12"/>
      <c r="I105" s="14"/>
      <c r="J105" s="14"/>
      <c r="K105" s="85"/>
      <c r="L105" s="85"/>
      <c r="M105" s="85"/>
      <c r="N105" s="85"/>
      <c r="O105" s="14"/>
    </row>
    <row r="106" spans="2:15" ht="9.75" customHeight="1" x14ac:dyDescent="0.25">
      <c r="B106" s="86" t="s">
        <v>82</v>
      </c>
      <c r="C106" s="86"/>
      <c r="D106" s="87" t="s">
        <v>2</v>
      </c>
      <c r="E106" s="88" t="s">
        <v>53</v>
      </c>
      <c r="H106" s="89" t="s">
        <v>83</v>
      </c>
      <c r="I106" s="14"/>
      <c r="J106" s="14"/>
      <c r="K106" s="90"/>
      <c r="L106" s="90"/>
      <c r="M106" s="90"/>
      <c r="N106" s="90"/>
      <c r="O106" s="14"/>
    </row>
    <row r="107" spans="2:15" ht="30" customHeight="1" x14ac:dyDescent="0.25">
      <c r="B107" s="86"/>
      <c r="C107" s="86"/>
      <c r="D107" s="87"/>
      <c r="E107" s="88"/>
      <c r="H107" s="91">
        <f>SUM(E108:E111)</f>
        <v>9.2592592592592587E-2</v>
      </c>
      <c r="I107" s="14"/>
      <c r="K107" s="86" t="s">
        <v>84</v>
      </c>
      <c r="L107" s="86"/>
      <c r="M107" s="92" t="s">
        <v>2</v>
      </c>
      <c r="N107" s="93" t="s">
        <v>53</v>
      </c>
      <c r="O107" s="14"/>
    </row>
    <row r="108" spans="2:15" ht="15.4" customHeight="1" x14ac:dyDescent="0.25">
      <c r="B108" s="63" t="s">
        <v>85</v>
      </c>
      <c r="C108" s="63"/>
      <c r="D108" s="64">
        <v>1</v>
      </c>
      <c r="E108" s="33">
        <f>D108/$D$115</f>
        <v>6.1728395061728392E-3</v>
      </c>
      <c r="H108" s="94"/>
      <c r="I108" s="14"/>
      <c r="K108" s="95" t="s">
        <v>86</v>
      </c>
      <c r="L108" s="95"/>
      <c r="M108" s="64">
        <v>157</v>
      </c>
      <c r="N108" s="96">
        <f>M108/$M$110</f>
        <v>0.96913580246913578</v>
      </c>
      <c r="O108" s="14"/>
    </row>
    <row r="109" spans="2:15" ht="15.4" customHeight="1" thickBot="1" x14ac:dyDescent="0.3">
      <c r="B109" s="67" t="s">
        <v>87</v>
      </c>
      <c r="C109" s="67"/>
      <c r="D109" s="68">
        <v>0</v>
      </c>
      <c r="E109" s="66">
        <f t="shared" ref="E109:E115" si="4">D109/$D$115</f>
        <v>0</v>
      </c>
      <c r="I109" s="94" t="s">
        <v>88</v>
      </c>
      <c r="K109" s="97" t="s">
        <v>89</v>
      </c>
      <c r="L109" s="97"/>
      <c r="M109" s="76">
        <v>5</v>
      </c>
      <c r="N109" s="98">
        <f>M109/$M$110</f>
        <v>3.0864197530864196E-2</v>
      </c>
      <c r="O109" s="14"/>
    </row>
    <row r="110" spans="2:15" ht="15.4" customHeight="1" x14ac:dyDescent="0.25">
      <c r="B110" s="67" t="s">
        <v>90</v>
      </c>
      <c r="C110" s="67"/>
      <c r="D110" s="68">
        <v>3</v>
      </c>
      <c r="E110" s="66">
        <f t="shared" si="4"/>
        <v>1.8518518518518517E-2</v>
      </c>
      <c r="I110" s="91">
        <f>SUM(E112:E113)</f>
        <v>0.85802469135802473</v>
      </c>
      <c r="K110" s="99" t="s">
        <v>2</v>
      </c>
      <c r="L110" s="99"/>
      <c r="M110" s="26">
        <f>SUM(M108:M109)</f>
        <v>162</v>
      </c>
      <c r="N110" s="47">
        <v>1</v>
      </c>
      <c r="O110" s="14"/>
    </row>
    <row r="111" spans="2:15" ht="15.4" customHeight="1" x14ac:dyDescent="0.25">
      <c r="B111" s="67" t="s">
        <v>91</v>
      </c>
      <c r="C111" s="67"/>
      <c r="D111" s="68">
        <v>11</v>
      </c>
      <c r="E111" s="66">
        <f>D111/$D$115</f>
        <v>6.7901234567901231E-2</v>
      </c>
      <c r="H111" s="94"/>
      <c r="I111" s="14"/>
      <c r="J111" s="14"/>
      <c r="O111" s="14"/>
    </row>
    <row r="112" spans="2:15" ht="15.4" customHeight="1" x14ac:dyDescent="0.25">
      <c r="B112" s="67" t="s">
        <v>92</v>
      </c>
      <c r="C112" s="67"/>
      <c r="D112" s="68">
        <v>56</v>
      </c>
      <c r="E112" s="66">
        <f>D112/$D$115</f>
        <v>0.34567901234567899</v>
      </c>
      <c r="I112" s="14"/>
      <c r="J112" s="14"/>
      <c r="K112" s="100"/>
      <c r="L112" s="14"/>
      <c r="M112" s="14"/>
      <c r="N112" s="14"/>
      <c r="O112" s="14"/>
    </row>
    <row r="113" spans="2:16" ht="15.4" customHeight="1" x14ac:dyDescent="0.25">
      <c r="B113" s="67" t="s">
        <v>93</v>
      </c>
      <c r="C113" s="67"/>
      <c r="D113" s="68">
        <v>83</v>
      </c>
      <c r="E113" s="66">
        <f t="shared" si="4"/>
        <v>0.51234567901234573</v>
      </c>
      <c r="H113" s="94" t="s">
        <v>94</v>
      </c>
      <c r="J113" s="14"/>
      <c r="K113" s="101"/>
      <c r="L113" s="102"/>
      <c r="M113" s="14"/>
      <c r="N113" s="14"/>
      <c r="O113" s="14"/>
    </row>
    <row r="114" spans="2:16" ht="15.4" customHeight="1" thickBot="1" x14ac:dyDescent="0.3">
      <c r="B114" s="75" t="s">
        <v>95</v>
      </c>
      <c r="C114" s="75"/>
      <c r="D114" s="76">
        <v>8</v>
      </c>
      <c r="E114" s="77">
        <f t="shared" si="4"/>
        <v>4.9382716049382713E-2</v>
      </c>
      <c r="H114" s="91">
        <f>E114</f>
        <v>4.9382716049382713E-2</v>
      </c>
      <c r="K114" s="103" t="s">
        <v>96</v>
      </c>
      <c r="L114" s="103"/>
      <c r="M114" s="87" t="s">
        <v>2</v>
      </c>
      <c r="N114" s="88" t="s">
        <v>53</v>
      </c>
      <c r="O114" s="14"/>
      <c r="P114" s="104"/>
    </row>
    <row r="115" spans="2:16" ht="15.4" customHeight="1" x14ac:dyDescent="0.25">
      <c r="B115" s="99" t="s">
        <v>2</v>
      </c>
      <c r="C115" s="99"/>
      <c r="D115" s="26">
        <f>SUM(D108:D114)</f>
        <v>162</v>
      </c>
      <c r="E115" s="47">
        <f t="shared" si="4"/>
        <v>1</v>
      </c>
      <c r="H115" s="14"/>
      <c r="I115" s="14"/>
      <c r="K115" s="103"/>
      <c r="L115" s="103"/>
      <c r="M115" s="87"/>
      <c r="N115" s="88"/>
      <c r="O115" s="14"/>
    </row>
    <row r="116" spans="2:16" ht="15.4" customHeight="1" x14ac:dyDescent="0.25">
      <c r="B116" s="14"/>
      <c r="C116" s="14"/>
      <c r="D116" s="14"/>
      <c r="E116" s="16"/>
      <c r="H116" s="14"/>
      <c r="I116" s="14"/>
      <c r="K116" s="105" t="s">
        <v>97</v>
      </c>
      <c r="L116" s="105"/>
      <c r="M116" s="76">
        <v>64</v>
      </c>
      <c r="N116" s="106">
        <f>M116/$M$119</f>
        <v>0.39506172839506171</v>
      </c>
      <c r="O116" s="14"/>
    </row>
    <row r="117" spans="2:16" ht="15.4" customHeight="1" x14ac:dyDescent="0.25">
      <c r="B117" s="14"/>
      <c r="C117" s="14"/>
      <c r="D117" s="14"/>
      <c r="E117" s="16"/>
      <c r="H117" s="14"/>
      <c r="I117" s="14"/>
      <c r="K117" s="107" t="s">
        <v>98</v>
      </c>
      <c r="L117" s="107"/>
      <c r="M117" s="68">
        <v>93</v>
      </c>
      <c r="N117" s="108">
        <f>M117/$M$119</f>
        <v>0.57407407407407407</v>
      </c>
      <c r="O117" s="14"/>
    </row>
    <row r="118" spans="2:16" ht="15.4" customHeight="1" thickBot="1" x14ac:dyDescent="0.3">
      <c r="B118" s="14"/>
      <c r="C118" s="14"/>
      <c r="D118" s="14"/>
      <c r="E118" s="16"/>
      <c r="F118" s="16"/>
      <c r="G118" s="14"/>
      <c r="H118" s="14"/>
      <c r="I118" s="14"/>
      <c r="K118" s="109" t="s">
        <v>99</v>
      </c>
      <c r="L118" s="109"/>
      <c r="M118" s="76">
        <v>5</v>
      </c>
      <c r="N118" s="106">
        <f>M118/$M$119</f>
        <v>3.0864197530864196E-2</v>
      </c>
      <c r="O118" s="14"/>
    </row>
    <row r="119" spans="2:16" ht="15.4" customHeight="1" x14ac:dyDescent="0.25">
      <c r="B119" s="14"/>
      <c r="C119" s="14"/>
      <c r="D119" s="14"/>
      <c r="E119" s="16"/>
      <c r="F119" s="16"/>
      <c r="G119" s="14"/>
      <c r="H119" s="14"/>
      <c r="I119" s="14"/>
      <c r="K119" s="99" t="s">
        <v>2</v>
      </c>
      <c r="L119" s="99"/>
      <c r="M119" s="26">
        <f>SUM(M116:M118)</f>
        <v>162</v>
      </c>
      <c r="N119" s="47">
        <v>1</v>
      </c>
      <c r="O119" s="14"/>
    </row>
    <row r="120" spans="2:16" ht="15.4" customHeight="1" x14ac:dyDescent="0.25">
      <c r="C120" s="102"/>
      <c r="D120" s="102"/>
      <c r="E120" s="102"/>
      <c r="F120" s="102"/>
      <c r="G120" s="14"/>
      <c r="H120" s="14"/>
      <c r="I120" s="14"/>
      <c r="J120" s="14"/>
      <c r="O120" s="14"/>
    </row>
    <row r="121" spans="2:16" ht="15.4" customHeight="1" x14ac:dyDescent="0.25">
      <c r="B121" s="83"/>
      <c r="C121" s="83"/>
      <c r="D121" s="83"/>
      <c r="E121" s="83"/>
      <c r="F121" s="83"/>
      <c r="G121" s="14"/>
      <c r="H121" s="14"/>
      <c r="I121" s="14"/>
      <c r="J121" s="14"/>
      <c r="O121" s="14"/>
    </row>
    <row r="122" spans="2:16" ht="15.4" customHeight="1" x14ac:dyDescent="0.25">
      <c r="B122" s="83"/>
      <c r="C122" s="83"/>
      <c r="D122" s="83"/>
      <c r="E122" s="83"/>
      <c r="F122" s="83"/>
      <c r="G122" s="14"/>
      <c r="H122" s="14"/>
      <c r="I122" s="14"/>
      <c r="J122" s="14"/>
      <c r="K122" s="110"/>
      <c r="L122" s="111"/>
      <c r="M122" s="112"/>
      <c r="N122" s="112"/>
      <c r="O122" s="14"/>
    </row>
    <row r="123" spans="2:16" ht="24.95" customHeight="1" x14ac:dyDescent="0.25">
      <c r="B123" s="27" t="s">
        <v>100</v>
      </c>
      <c r="C123" s="27"/>
      <c r="D123" s="27"/>
      <c r="E123" s="92" t="s">
        <v>2</v>
      </c>
      <c r="F123" s="93" t="s">
        <v>53</v>
      </c>
      <c r="G123" s="14"/>
      <c r="H123" s="82"/>
      <c r="I123" s="82"/>
      <c r="J123" s="14"/>
      <c r="K123" s="100"/>
      <c r="L123" s="14"/>
      <c r="M123" s="14"/>
      <c r="N123" s="14"/>
      <c r="O123" s="14"/>
    </row>
    <row r="124" spans="2:16" ht="16.5" customHeight="1" x14ac:dyDescent="0.25">
      <c r="B124" s="113" t="s">
        <v>101</v>
      </c>
      <c r="C124" s="113"/>
      <c r="D124" s="113"/>
      <c r="E124" s="114">
        <v>17</v>
      </c>
      <c r="F124" s="115">
        <f t="shared" ref="F124:F142" si="5">E124/$E$142</f>
        <v>0.10493827160493827</v>
      </c>
      <c r="G124" s="14"/>
      <c r="H124" s="14"/>
      <c r="I124" s="14"/>
      <c r="J124" s="14"/>
      <c r="K124" s="14"/>
      <c r="L124" s="14"/>
      <c r="M124" s="14"/>
      <c r="O124" s="14"/>
    </row>
    <row r="125" spans="2:16" ht="16.5" customHeight="1" x14ac:dyDescent="0.25">
      <c r="B125" s="113" t="s">
        <v>102</v>
      </c>
      <c r="C125" s="113"/>
      <c r="D125" s="113"/>
      <c r="E125" s="116">
        <v>53</v>
      </c>
      <c r="F125" s="117">
        <f t="shared" si="5"/>
        <v>0.3271604938271605</v>
      </c>
      <c r="G125" s="82"/>
      <c r="H125" s="118">
        <f>+SUM(E124:E127)</f>
        <v>86</v>
      </c>
      <c r="I125" s="119">
        <f>+H125/E142</f>
        <v>0.53086419753086422</v>
      </c>
      <c r="J125" s="14"/>
      <c r="K125" s="14"/>
      <c r="L125" s="14"/>
      <c r="M125" s="14"/>
      <c r="N125" s="14"/>
      <c r="O125" s="14"/>
    </row>
    <row r="126" spans="2:16" ht="16.5" customHeight="1" x14ac:dyDescent="0.3">
      <c r="B126" s="120" t="s">
        <v>103</v>
      </c>
      <c r="C126" s="120"/>
      <c r="D126" s="120"/>
      <c r="E126" s="116">
        <v>12</v>
      </c>
      <c r="F126" s="117">
        <f t="shared" si="5"/>
        <v>7.407407407407407E-2</v>
      </c>
      <c r="G126" s="14"/>
      <c r="H126" s="14"/>
      <c r="I126" s="121"/>
      <c r="J126" s="14"/>
      <c r="K126" s="14"/>
      <c r="L126" s="14"/>
      <c r="M126" s="14"/>
      <c r="N126" s="14"/>
      <c r="O126" s="14"/>
    </row>
    <row r="127" spans="2:16" ht="16.5" customHeight="1" x14ac:dyDescent="0.25">
      <c r="B127" s="113" t="s">
        <v>104</v>
      </c>
      <c r="C127" s="113"/>
      <c r="D127" s="113"/>
      <c r="E127" s="116">
        <v>4</v>
      </c>
      <c r="F127" s="117">
        <f t="shared" si="5"/>
        <v>2.4691358024691357E-2</v>
      </c>
      <c r="G127" s="14"/>
      <c r="H127" s="14"/>
      <c r="I127" s="122"/>
      <c r="J127" s="14"/>
      <c r="K127" s="14"/>
      <c r="L127" s="14"/>
      <c r="M127" s="14"/>
      <c r="N127" s="14"/>
      <c r="O127" s="14"/>
    </row>
    <row r="128" spans="2:16" ht="16.5" customHeight="1" x14ac:dyDescent="0.25">
      <c r="B128" s="123" t="s">
        <v>105</v>
      </c>
      <c r="C128" s="123"/>
      <c r="D128" s="123"/>
      <c r="E128" s="124">
        <v>1</v>
      </c>
      <c r="F128" s="125">
        <f t="shared" si="5"/>
        <v>6.1728395061728392E-3</v>
      </c>
      <c r="G128" s="14"/>
      <c r="H128" s="14"/>
      <c r="I128" s="126"/>
      <c r="J128" s="14"/>
      <c r="K128" s="14"/>
      <c r="L128" s="14"/>
      <c r="M128" s="14"/>
      <c r="N128" s="14"/>
      <c r="O128" s="14"/>
    </row>
    <row r="129" spans="2:15" ht="16.5" customHeight="1" x14ac:dyDescent="0.25">
      <c r="B129" s="123" t="s">
        <v>106</v>
      </c>
      <c r="C129" s="123"/>
      <c r="D129" s="123"/>
      <c r="E129" s="124">
        <v>24</v>
      </c>
      <c r="F129" s="125">
        <f t="shared" si="5"/>
        <v>0.14814814814814814</v>
      </c>
      <c r="G129" s="14"/>
      <c r="H129" s="14"/>
      <c r="I129" s="127"/>
      <c r="J129" s="14"/>
      <c r="K129" s="14"/>
      <c r="L129" s="14"/>
      <c r="M129" s="14"/>
      <c r="N129" s="14"/>
      <c r="O129" s="14"/>
    </row>
    <row r="130" spans="2:15" ht="16.5" customHeight="1" x14ac:dyDescent="0.25">
      <c r="B130" s="123" t="s">
        <v>107</v>
      </c>
      <c r="C130" s="123"/>
      <c r="D130" s="123"/>
      <c r="E130" s="124">
        <v>5</v>
      </c>
      <c r="F130" s="125">
        <f t="shared" si="5"/>
        <v>3.0864197530864196E-2</v>
      </c>
      <c r="G130" s="128"/>
      <c r="H130" s="14"/>
      <c r="I130" s="127"/>
      <c r="J130" s="14"/>
      <c r="K130" s="14"/>
      <c r="L130" s="14"/>
      <c r="M130" s="14"/>
      <c r="N130" s="14"/>
      <c r="O130" s="14"/>
    </row>
    <row r="131" spans="2:15" ht="16.5" customHeight="1" x14ac:dyDescent="0.25">
      <c r="B131" s="113" t="s">
        <v>108</v>
      </c>
      <c r="C131" s="113"/>
      <c r="D131" s="113"/>
      <c r="E131" s="116">
        <v>2</v>
      </c>
      <c r="F131" s="117">
        <f t="shared" si="5"/>
        <v>1.2345679012345678E-2</v>
      </c>
      <c r="G131" s="128"/>
      <c r="H131" s="14"/>
      <c r="I131" s="30"/>
      <c r="J131" s="14"/>
      <c r="K131" s="14"/>
      <c r="L131" s="14"/>
      <c r="M131" s="14"/>
      <c r="N131" s="14"/>
      <c r="O131" s="14"/>
    </row>
    <row r="132" spans="2:15" ht="16.5" customHeight="1" x14ac:dyDescent="0.25">
      <c r="B132" s="113" t="s">
        <v>109</v>
      </c>
      <c r="C132" s="113"/>
      <c r="D132" s="113"/>
      <c r="E132" s="116">
        <v>2</v>
      </c>
      <c r="F132" s="117">
        <f t="shared" si="5"/>
        <v>1.2345679012345678E-2</v>
      </c>
      <c r="G132" s="14"/>
      <c r="H132" s="14"/>
      <c r="I132" s="129"/>
      <c r="K132" s="83" t="s">
        <v>110</v>
      </c>
      <c r="L132" s="83"/>
      <c r="M132" s="83"/>
      <c r="N132" s="83"/>
      <c r="O132" s="83"/>
    </row>
    <row r="133" spans="2:15" ht="16.5" customHeight="1" x14ac:dyDescent="0.25">
      <c r="B133" s="113" t="s">
        <v>111</v>
      </c>
      <c r="C133" s="113"/>
      <c r="D133" s="113"/>
      <c r="E133" s="116">
        <v>1</v>
      </c>
      <c r="F133" s="117">
        <f t="shared" si="5"/>
        <v>6.1728395061728392E-3</v>
      </c>
      <c r="G133" s="14"/>
      <c r="H133" s="14"/>
      <c r="I133" s="14"/>
      <c r="K133" s="83"/>
      <c r="L133" s="83"/>
      <c r="M133" s="83"/>
      <c r="N133" s="83"/>
      <c r="O133" s="83"/>
    </row>
    <row r="134" spans="2:15" ht="16.5" customHeight="1" x14ac:dyDescent="0.25">
      <c r="B134" s="113" t="s">
        <v>112</v>
      </c>
      <c r="C134" s="113"/>
      <c r="D134" s="113"/>
      <c r="E134" s="116">
        <v>1</v>
      </c>
      <c r="F134" s="117">
        <f t="shared" si="5"/>
        <v>6.1728395061728392E-3</v>
      </c>
      <c r="G134" s="14"/>
      <c r="H134" s="14"/>
      <c r="I134" s="14"/>
      <c r="J134" s="130"/>
      <c r="L134" s="131"/>
      <c r="M134" s="131"/>
      <c r="N134" s="131"/>
      <c r="O134" s="131"/>
    </row>
    <row r="135" spans="2:15" ht="16.5" customHeight="1" x14ac:dyDescent="0.25">
      <c r="B135" s="113" t="s">
        <v>113</v>
      </c>
      <c r="C135" s="113"/>
      <c r="D135" s="113"/>
      <c r="E135" s="116">
        <v>1</v>
      </c>
      <c r="F135" s="117">
        <f t="shared" si="5"/>
        <v>6.1728395061728392E-3</v>
      </c>
      <c r="G135" s="14"/>
      <c r="H135" s="14"/>
      <c r="I135" s="12"/>
      <c r="J135" s="12"/>
      <c r="K135" s="131"/>
      <c r="L135" s="131"/>
      <c r="M135" s="131"/>
      <c r="N135" s="131"/>
      <c r="O135" s="131"/>
    </row>
    <row r="136" spans="2:15" ht="16.5" customHeight="1" x14ac:dyDescent="0.25">
      <c r="B136" s="113" t="s">
        <v>114</v>
      </c>
      <c r="C136" s="113"/>
      <c r="D136" s="113"/>
      <c r="E136" s="116">
        <v>1</v>
      </c>
      <c r="F136" s="117">
        <f t="shared" si="5"/>
        <v>6.1728395061728392E-3</v>
      </c>
      <c r="G136" s="14"/>
      <c r="H136" s="14"/>
      <c r="L136" s="16"/>
      <c r="M136" s="14"/>
      <c r="N136" s="14"/>
      <c r="O136" s="14"/>
    </row>
    <row r="137" spans="2:15" ht="16.5" customHeight="1" x14ac:dyDescent="0.25">
      <c r="B137" s="123" t="s">
        <v>115</v>
      </c>
      <c r="C137" s="123"/>
      <c r="D137" s="123"/>
      <c r="E137" s="124">
        <v>0</v>
      </c>
      <c r="F137" s="125">
        <f t="shared" si="5"/>
        <v>0</v>
      </c>
      <c r="G137" s="14"/>
      <c r="H137" s="14"/>
      <c r="K137" s="27" t="s">
        <v>116</v>
      </c>
      <c r="L137" s="27"/>
      <c r="M137" s="132" t="s">
        <v>2</v>
      </c>
      <c r="N137" s="58" t="s">
        <v>53</v>
      </c>
      <c r="O137" s="14"/>
    </row>
    <row r="138" spans="2:15" ht="16.5" customHeight="1" x14ac:dyDescent="0.25">
      <c r="B138" s="123" t="s">
        <v>117</v>
      </c>
      <c r="C138" s="123"/>
      <c r="D138" s="123"/>
      <c r="E138" s="124">
        <v>5</v>
      </c>
      <c r="F138" s="125">
        <f t="shared" si="5"/>
        <v>3.0864197530864196E-2</v>
      </c>
      <c r="G138" s="14"/>
      <c r="H138" s="14"/>
      <c r="K138" s="27"/>
      <c r="L138" s="27"/>
      <c r="M138" s="132"/>
      <c r="N138" s="58"/>
      <c r="O138" s="14"/>
    </row>
    <row r="139" spans="2:15" ht="16.5" customHeight="1" x14ac:dyDescent="0.25">
      <c r="B139" s="123" t="s">
        <v>118</v>
      </c>
      <c r="C139" s="123"/>
      <c r="D139" s="123"/>
      <c r="E139" s="124">
        <v>2</v>
      </c>
      <c r="F139" s="125">
        <f t="shared" si="5"/>
        <v>1.2345679012345678E-2</v>
      </c>
      <c r="G139" s="14"/>
      <c r="H139" s="14"/>
      <c r="K139" s="133" t="s">
        <v>119</v>
      </c>
      <c r="L139" s="133"/>
      <c r="M139" s="134">
        <f>SUM(E124:E127)</f>
        <v>86</v>
      </c>
      <c r="N139" s="135">
        <f t="shared" ref="N139:N144" si="6">M139/$M$144</f>
        <v>0.53086419753086422</v>
      </c>
      <c r="O139" s="14"/>
    </row>
    <row r="140" spans="2:15" ht="16.5" customHeight="1" x14ac:dyDescent="0.25">
      <c r="B140" s="123" t="s">
        <v>81</v>
      </c>
      <c r="C140" s="123"/>
      <c r="D140" s="123"/>
      <c r="E140" s="124">
        <v>7</v>
      </c>
      <c r="F140" s="125">
        <f t="shared" si="5"/>
        <v>4.3209876543209874E-2</v>
      </c>
      <c r="G140" s="14"/>
      <c r="H140" s="14"/>
      <c r="K140" s="123" t="s">
        <v>120</v>
      </c>
      <c r="L140" s="123"/>
      <c r="M140" s="124">
        <f>SUM(E128:E130)</f>
        <v>30</v>
      </c>
      <c r="N140" s="125">
        <f t="shared" si="6"/>
        <v>0.18518518518518517</v>
      </c>
      <c r="O140" s="14"/>
    </row>
    <row r="141" spans="2:15" ht="16.5" customHeight="1" thickBot="1" x14ac:dyDescent="0.3">
      <c r="B141" s="136" t="s">
        <v>121</v>
      </c>
      <c r="C141" s="136"/>
      <c r="D141" s="136"/>
      <c r="E141" s="137">
        <v>24</v>
      </c>
      <c r="F141" s="138">
        <f t="shared" si="5"/>
        <v>0.14814814814814814</v>
      </c>
      <c r="G141" s="14"/>
      <c r="H141" s="14"/>
      <c r="K141" s="139" t="s">
        <v>122</v>
      </c>
      <c r="L141" s="139"/>
      <c r="M141" s="140">
        <f>SUM(E131:E136)</f>
        <v>8</v>
      </c>
      <c r="N141" s="141">
        <f t="shared" si="6"/>
        <v>4.9382716049382713E-2</v>
      </c>
      <c r="O141" s="14"/>
    </row>
    <row r="142" spans="2:15" ht="16.5" customHeight="1" x14ac:dyDescent="0.25">
      <c r="B142" s="142" t="s">
        <v>2</v>
      </c>
      <c r="C142" s="142"/>
      <c r="D142" s="142"/>
      <c r="E142" s="26">
        <f>SUM(E124:E141)</f>
        <v>162</v>
      </c>
      <c r="F142" s="143">
        <f t="shared" si="5"/>
        <v>1</v>
      </c>
      <c r="G142" s="14"/>
      <c r="H142" s="14"/>
      <c r="K142" s="123" t="s">
        <v>123</v>
      </c>
      <c r="L142" s="123"/>
      <c r="M142" s="124">
        <f>SUM(E137:E140)</f>
        <v>14</v>
      </c>
      <c r="N142" s="125">
        <f t="shared" si="6"/>
        <v>8.6419753086419748E-2</v>
      </c>
      <c r="O142" s="14"/>
    </row>
    <row r="143" spans="2:15" ht="16.5" customHeight="1" thickBot="1" x14ac:dyDescent="0.3">
      <c r="B143" s="144"/>
      <c r="G143" s="14"/>
      <c r="H143" s="14"/>
      <c r="I143" s="14"/>
      <c r="K143" s="145" t="s">
        <v>121</v>
      </c>
      <c r="L143" s="145"/>
      <c r="M143" s="137">
        <f>SUM(E141)</f>
        <v>24</v>
      </c>
      <c r="N143" s="138">
        <f t="shared" si="6"/>
        <v>0.14814814814814814</v>
      </c>
      <c r="O143" s="14"/>
    </row>
    <row r="144" spans="2:15" ht="19.5" customHeight="1" x14ac:dyDescent="0.25">
      <c r="G144" s="14"/>
      <c r="H144" s="146"/>
      <c r="I144" s="147"/>
      <c r="K144" s="142" t="s">
        <v>2</v>
      </c>
      <c r="L144" s="142"/>
      <c r="M144" s="26">
        <f>SUM(M139:M143)</f>
        <v>162</v>
      </c>
      <c r="N144" s="47">
        <f t="shared" si="6"/>
        <v>1</v>
      </c>
      <c r="O144" s="14"/>
    </row>
    <row r="145" spans="2:15" ht="10.5" customHeight="1" x14ac:dyDescent="0.25">
      <c r="B145" s="144"/>
      <c r="G145" s="146"/>
      <c r="H145" s="146"/>
      <c r="I145" s="148"/>
      <c r="J145" s="148"/>
      <c r="K145" s="148"/>
      <c r="L145" s="148"/>
      <c r="M145" s="147"/>
      <c r="N145" s="14"/>
      <c r="O145" s="14"/>
    </row>
    <row r="146" spans="2:15" ht="7.5" customHeight="1" x14ac:dyDescent="0.25">
      <c r="B146" s="144"/>
      <c r="G146" s="146"/>
      <c r="H146" s="146"/>
      <c r="I146" s="149"/>
      <c r="J146" s="149"/>
      <c r="K146" s="149"/>
      <c r="L146" s="149"/>
      <c r="M146" s="147"/>
      <c r="N146" s="14"/>
      <c r="O146" s="14"/>
    </row>
    <row r="147" spans="2:15" ht="15.4" customHeight="1" x14ac:dyDescent="0.25">
      <c r="G147" s="146"/>
      <c r="H147" s="146"/>
      <c r="I147" s="149"/>
      <c r="J147" s="149"/>
      <c r="K147" s="149"/>
      <c r="L147" s="149"/>
      <c r="M147" s="147"/>
      <c r="N147" s="14"/>
      <c r="O147" s="14"/>
    </row>
    <row r="148" spans="2:15" ht="15.4" customHeight="1" x14ac:dyDescent="0.25">
      <c r="B148" s="146"/>
      <c r="C148" s="146"/>
      <c r="D148" s="146"/>
      <c r="E148" s="146"/>
      <c r="F148" s="146"/>
      <c r="G148" s="146"/>
      <c r="H148" s="14"/>
      <c r="N148" s="14"/>
      <c r="O148" s="14"/>
    </row>
    <row r="149" spans="2:15" ht="15.4" customHeight="1" x14ac:dyDescent="0.25">
      <c r="B149" s="146"/>
      <c r="C149" s="146"/>
      <c r="D149" s="146"/>
      <c r="E149" s="146"/>
      <c r="F149" s="146"/>
      <c r="G149" s="146"/>
      <c r="H149" s="14"/>
      <c r="N149" s="14"/>
      <c r="O149" s="14"/>
    </row>
    <row r="150" spans="2:15" ht="24.95" customHeight="1" x14ac:dyDescent="0.25">
      <c r="B150" s="27" t="s">
        <v>124</v>
      </c>
      <c r="C150" s="27"/>
      <c r="D150" s="27"/>
      <c r="E150" s="150" t="s">
        <v>2</v>
      </c>
      <c r="F150" s="146"/>
      <c r="G150" s="151"/>
      <c r="H150" s="14"/>
      <c r="N150" s="14"/>
      <c r="O150" s="14"/>
    </row>
    <row r="151" spans="2:15" ht="13.9" customHeight="1" x14ac:dyDescent="0.25">
      <c r="B151" s="62" t="s">
        <v>125</v>
      </c>
      <c r="C151" s="62"/>
      <c r="D151" s="62"/>
      <c r="E151" s="22">
        <v>88</v>
      </c>
      <c r="F151" s="14"/>
      <c r="G151" s="14"/>
      <c r="H151" s="14"/>
      <c r="N151" s="14"/>
      <c r="O151" s="14"/>
    </row>
    <row r="152" spans="2:15" ht="13.9" customHeight="1" x14ac:dyDescent="0.25">
      <c r="B152" s="65" t="s">
        <v>126</v>
      </c>
      <c r="C152" s="65"/>
      <c r="D152" s="65"/>
      <c r="E152" s="23">
        <v>25</v>
      </c>
      <c r="F152" s="14"/>
      <c r="G152" s="14"/>
      <c r="H152" s="14"/>
      <c r="N152" s="14"/>
      <c r="O152" s="14"/>
    </row>
    <row r="153" spans="2:15" ht="13.9" customHeight="1" x14ac:dyDescent="0.25">
      <c r="B153" s="65" t="s">
        <v>127</v>
      </c>
      <c r="C153" s="65"/>
      <c r="D153" s="65"/>
      <c r="E153" s="23">
        <v>0</v>
      </c>
      <c r="F153" s="14"/>
      <c r="G153" s="14"/>
      <c r="H153" s="14"/>
      <c r="N153" s="14"/>
      <c r="O153" s="14"/>
    </row>
    <row r="154" spans="2:15" ht="13.9" customHeight="1" x14ac:dyDescent="0.25">
      <c r="B154" s="65" t="s">
        <v>128</v>
      </c>
      <c r="C154" s="65"/>
      <c r="D154" s="65"/>
      <c r="E154" s="23">
        <v>0</v>
      </c>
      <c r="F154" s="152"/>
      <c r="G154" s="14"/>
      <c r="H154" s="14"/>
      <c r="N154" s="14"/>
      <c r="O154" s="14"/>
    </row>
    <row r="155" spans="2:15" ht="13.9" customHeight="1" x14ac:dyDescent="0.25">
      <c r="B155" s="65" t="s">
        <v>129</v>
      </c>
      <c r="C155" s="65"/>
      <c r="D155" s="65"/>
      <c r="E155" s="23">
        <v>21</v>
      </c>
      <c r="F155" s="152"/>
      <c r="G155" s="14"/>
      <c r="H155" s="14"/>
      <c r="N155" s="14"/>
      <c r="O155" s="14"/>
    </row>
    <row r="156" spans="2:15" ht="13.9" customHeight="1" x14ac:dyDescent="0.25">
      <c r="B156" s="65" t="s">
        <v>130</v>
      </c>
      <c r="C156" s="65"/>
      <c r="D156" s="65"/>
      <c r="E156" s="23">
        <v>2</v>
      </c>
      <c r="F156" s="152"/>
      <c r="G156" s="14"/>
      <c r="H156" s="14"/>
      <c r="N156" s="14"/>
      <c r="O156" s="14"/>
    </row>
    <row r="157" spans="2:15" ht="13.9" customHeight="1" x14ac:dyDescent="0.25">
      <c r="B157" s="65" t="s">
        <v>131</v>
      </c>
      <c r="C157" s="74"/>
      <c r="D157" s="74"/>
      <c r="E157" s="23">
        <v>5</v>
      </c>
      <c r="F157" s="152"/>
      <c r="G157" s="14"/>
      <c r="H157" s="14"/>
      <c r="N157" s="14"/>
      <c r="O157" s="14"/>
    </row>
    <row r="158" spans="2:15" ht="13.9" customHeight="1" x14ac:dyDescent="0.25">
      <c r="B158" s="65" t="s">
        <v>132</v>
      </c>
      <c r="C158" s="74"/>
      <c r="D158" s="74"/>
      <c r="E158" s="23">
        <v>9</v>
      </c>
      <c r="F158" s="152"/>
      <c r="G158" s="14"/>
      <c r="H158" s="14"/>
      <c r="N158" s="14"/>
      <c r="O158" s="14"/>
    </row>
    <row r="159" spans="2:15" ht="13.9" customHeight="1" x14ac:dyDescent="0.25">
      <c r="B159" s="65" t="s">
        <v>81</v>
      </c>
      <c r="C159" s="74"/>
      <c r="D159" s="74"/>
      <c r="E159" s="23">
        <v>7</v>
      </c>
      <c r="G159" s="14"/>
      <c r="H159" s="14"/>
      <c r="N159" s="14"/>
      <c r="O159" s="14"/>
    </row>
    <row r="160" spans="2:15" ht="13.9" customHeight="1" thickBot="1" x14ac:dyDescent="0.3">
      <c r="B160" s="69" t="s">
        <v>133</v>
      </c>
      <c r="C160" s="69"/>
      <c r="D160" s="69"/>
      <c r="E160" s="72">
        <v>21</v>
      </c>
      <c r="G160" s="14"/>
      <c r="H160" s="14"/>
      <c r="N160" s="14"/>
      <c r="O160" s="14"/>
    </row>
    <row r="161" spans="2:15" ht="15.4" customHeight="1" x14ac:dyDescent="0.25">
      <c r="B161" s="153" t="s">
        <v>134</v>
      </c>
      <c r="C161" s="154"/>
      <c r="D161" s="154"/>
      <c r="E161" s="155"/>
      <c r="G161" s="14"/>
      <c r="H161" s="14"/>
      <c r="I161" s="156"/>
      <c r="N161" s="14"/>
      <c r="O161" s="14"/>
    </row>
    <row r="162" spans="2:15" ht="12.75" customHeight="1" x14ac:dyDescent="0.25">
      <c r="B162" s="144"/>
      <c r="C162" s="157"/>
      <c r="D162" s="158"/>
      <c r="E162" s="159"/>
      <c r="G162" s="14"/>
      <c r="H162" s="14"/>
      <c r="I162" s="156"/>
      <c r="N162" s="14"/>
      <c r="O162" s="14"/>
    </row>
    <row r="163" spans="2:15" ht="25.5" customHeight="1" x14ac:dyDescent="0.25">
      <c r="B163" s="7"/>
      <c r="C163" s="81"/>
      <c r="D163" s="81"/>
      <c r="E163" s="82"/>
      <c r="F163" s="82"/>
      <c r="G163" s="14"/>
      <c r="H163" s="81"/>
      <c r="I163" s="81"/>
      <c r="J163" s="81"/>
      <c r="K163" s="81"/>
      <c r="L163" s="81"/>
      <c r="M163" s="81"/>
      <c r="N163" s="81"/>
      <c r="O163" s="81"/>
    </row>
    <row r="164" spans="2:15" ht="8.25" customHeight="1" x14ac:dyDescent="0.25">
      <c r="B164" s="7"/>
      <c r="C164" s="81"/>
      <c r="D164" s="81"/>
      <c r="E164" s="82"/>
      <c r="F164" s="82"/>
      <c r="G164" s="14"/>
      <c r="H164" s="81"/>
      <c r="I164" s="81"/>
      <c r="J164" s="81"/>
      <c r="K164" s="81"/>
      <c r="L164" s="81"/>
      <c r="M164" s="81"/>
      <c r="N164" s="81"/>
      <c r="O164" s="81"/>
    </row>
    <row r="165" spans="2:15" ht="15.4" customHeight="1" x14ac:dyDescent="0.25">
      <c r="B165" s="85"/>
      <c r="C165" s="85"/>
      <c r="D165" s="85"/>
      <c r="E165" s="12"/>
      <c r="F165" s="16"/>
      <c r="G165" s="14"/>
      <c r="H165" s="14"/>
      <c r="I165" s="85"/>
      <c r="J165" s="85"/>
      <c r="K165" s="85"/>
      <c r="L165" s="12"/>
      <c r="M165" s="14"/>
      <c r="N165" s="14"/>
      <c r="O165" s="14"/>
    </row>
    <row r="166" spans="2:15" ht="15.4" customHeight="1" x14ac:dyDescent="0.25">
      <c r="B166" s="85"/>
      <c r="C166" s="85"/>
      <c r="D166" s="85"/>
      <c r="E166" s="12"/>
      <c r="F166" s="16"/>
      <c r="G166" s="81"/>
      <c r="H166" s="14"/>
      <c r="I166" s="85"/>
      <c r="J166" s="85"/>
      <c r="K166" s="85"/>
      <c r="L166" s="12"/>
      <c r="M166" s="14"/>
      <c r="N166" s="14"/>
      <c r="O166" s="14"/>
    </row>
    <row r="167" spans="2:15" ht="15.4" customHeight="1" x14ac:dyDescent="0.25">
      <c r="B167" s="90"/>
      <c r="C167" s="90"/>
      <c r="D167" s="90"/>
      <c r="E167" s="12"/>
      <c r="F167" s="16"/>
      <c r="G167" s="14"/>
      <c r="H167" s="14"/>
      <c r="I167" s="90"/>
      <c r="J167" s="90"/>
      <c r="K167" s="90"/>
      <c r="L167" s="12"/>
      <c r="M167" s="14"/>
      <c r="N167" s="14"/>
      <c r="O167" s="14"/>
    </row>
    <row r="168" spans="2:15" ht="31.5" customHeight="1" x14ac:dyDescent="0.25">
      <c r="B168" s="56" t="s">
        <v>82</v>
      </c>
      <c r="C168" s="56"/>
      <c r="D168" s="150" t="s">
        <v>2</v>
      </c>
      <c r="E168" s="160" t="s">
        <v>53</v>
      </c>
      <c r="F168" s="16"/>
      <c r="G168" s="14"/>
      <c r="H168" s="14"/>
      <c r="J168" s="56" t="s">
        <v>135</v>
      </c>
      <c r="K168" s="56"/>
      <c r="L168" s="150" t="s">
        <v>2</v>
      </c>
      <c r="M168" s="160" t="s">
        <v>53</v>
      </c>
      <c r="N168" s="14"/>
      <c r="O168" s="14"/>
    </row>
    <row r="169" spans="2:15" ht="17.25" customHeight="1" x14ac:dyDescent="0.25">
      <c r="B169" s="161" t="s">
        <v>91</v>
      </c>
      <c r="C169" s="161"/>
      <c r="D169" s="64">
        <v>1</v>
      </c>
      <c r="E169" s="33">
        <f t="shared" ref="E169:E174" si="7">D169/$D$174</f>
        <v>6.1728395061728392E-3</v>
      </c>
      <c r="F169" s="16"/>
      <c r="H169" s="162" t="s">
        <v>136</v>
      </c>
      <c r="J169" s="161" t="s">
        <v>89</v>
      </c>
      <c r="K169" s="161"/>
      <c r="L169" s="64">
        <v>25</v>
      </c>
      <c r="M169" s="33">
        <f>L169/$L$172</f>
        <v>0.15432098765432098</v>
      </c>
      <c r="N169" s="14"/>
      <c r="O169" s="14"/>
    </row>
    <row r="170" spans="2:15" ht="17.25" customHeight="1" x14ac:dyDescent="0.25">
      <c r="B170" s="163" t="s">
        <v>92</v>
      </c>
      <c r="C170" s="163"/>
      <c r="D170" s="68">
        <v>39</v>
      </c>
      <c r="E170" s="66">
        <f t="shared" si="7"/>
        <v>0.24074074074074073</v>
      </c>
      <c r="H170" s="164">
        <f>SUM(E170:E171)</f>
        <v>0.77160493827160492</v>
      </c>
      <c r="J170" s="163" t="s">
        <v>86</v>
      </c>
      <c r="K170" s="163"/>
      <c r="L170" s="68">
        <v>94</v>
      </c>
      <c r="M170" s="66">
        <f>L170/$L$172</f>
        <v>0.58024691358024694</v>
      </c>
      <c r="N170" s="14"/>
      <c r="O170" s="14"/>
    </row>
    <row r="171" spans="2:15" ht="17.25" customHeight="1" thickBot="1" x14ac:dyDescent="0.3">
      <c r="B171" s="163" t="s">
        <v>93</v>
      </c>
      <c r="C171" s="163"/>
      <c r="D171" s="68">
        <v>86</v>
      </c>
      <c r="E171" s="66">
        <f t="shared" si="7"/>
        <v>0.53086419753086422</v>
      </c>
      <c r="J171" s="165" t="s">
        <v>133</v>
      </c>
      <c r="K171" s="165"/>
      <c r="L171" s="76">
        <v>43</v>
      </c>
      <c r="M171" s="77">
        <f>L171/$L$172</f>
        <v>0.26543209876543211</v>
      </c>
      <c r="N171" s="14"/>
      <c r="O171" s="14"/>
    </row>
    <row r="172" spans="2:15" ht="17.25" customHeight="1" x14ac:dyDescent="0.25">
      <c r="B172" s="163" t="s">
        <v>95</v>
      </c>
      <c r="C172" s="163"/>
      <c r="D172" s="68">
        <v>6</v>
      </c>
      <c r="E172" s="66">
        <f t="shared" si="7"/>
        <v>3.7037037037037035E-2</v>
      </c>
      <c r="G172" s="14"/>
      <c r="H172" s="14"/>
      <c r="J172" s="142" t="s">
        <v>2</v>
      </c>
      <c r="K172" s="142"/>
      <c r="L172" s="26">
        <f>SUM(L169:L171)</f>
        <v>162</v>
      </c>
      <c r="M172" s="47">
        <f>L172/$L$172</f>
        <v>1</v>
      </c>
      <c r="N172" s="14"/>
      <c r="O172" s="14"/>
    </row>
    <row r="173" spans="2:15" ht="17.25" customHeight="1" thickBot="1" x14ac:dyDescent="0.3">
      <c r="B173" s="165" t="s">
        <v>137</v>
      </c>
      <c r="C173" s="165"/>
      <c r="D173" s="76">
        <v>30</v>
      </c>
      <c r="E173" s="77">
        <f t="shared" si="7"/>
        <v>0.18518518518518517</v>
      </c>
      <c r="F173" s="16"/>
      <c r="G173" s="14"/>
      <c r="H173" s="14"/>
      <c r="I173" s="166"/>
      <c r="J173" s="16"/>
      <c r="K173" s="167"/>
      <c r="L173" s="16"/>
      <c r="M173" s="14"/>
      <c r="N173" s="14"/>
      <c r="O173" s="14"/>
    </row>
    <row r="174" spans="2:15" ht="17.25" customHeight="1" x14ac:dyDescent="0.25">
      <c r="B174" s="142" t="s">
        <v>2</v>
      </c>
      <c r="C174" s="142"/>
      <c r="D174" s="26">
        <f>SUM(D169:D173)</f>
        <v>162</v>
      </c>
      <c r="E174" s="47">
        <f t="shared" si="7"/>
        <v>1</v>
      </c>
      <c r="F174" s="16"/>
      <c r="G174" s="14"/>
      <c r="H174" s="14"/>
      <c r="L174" s="16"/>
      <c r="M174" s="14"/>
      <c r="N174" s="14"/>
      <c r="O174" s="14"/>
    </row>
    <row r="175" spans="2:15" ht="15.4" customHeight="1" x14ac:dyDescent="0.25">
      <c r="C175" s="102"/>
      <c r="D175" s="102"/>
      <c r="G175" s="14"/>
      <c r="I175" s="13"/>
      <c r="J175" s="13"/>
      <c r="K175" s="13"/>
      <c r="L175" s="13"/>
    </row>
    <row r="176" spans="2:15" ht="15.4" customHeight="1" x14ac:dyDescent="0.25">
      <c r="G176" s="14"/>
      <c r="I176" s="168"/>
      <c r="J176" s="13"/>
      <c r="K176" s="169"/>
      <c r="L176" s="169"/>
    </row>
    <row r="177" spans="2:16" ht="15.4" customHeight="1" x14ac:dyDescent="0.25">
      <c r="G177" s="14"/>
      <c r="I177" s="168"/>
      <c r="J177" s="13"/>
      <c r="K177" s="169"/>
      <c r="L177" s="169"/>
    </row>
    <row r="178" spans="2:16" ht="15.4" customHeight="1" x14ac:dyDescent="0.25">
      <c r="B178" s="83"/>
      <c r="C178" s="83"/>
      <c r="D178" s="83"/>
      <c r="E178" s="83"/>
      <c r="I178" s="170"/>
      <c r="J178" s="170"/>
      <c r="K178" s="171"/>
      <c r="L178" s="172"/>
      <c r="M178" s="173"/>
    </row>
    <row r="179" spans="2:16" ht="24.95" customHeight="1" x14ac:dyDescent="0.25">
      <c r="B179" s="27" t="s">
        <v>138</v>
      </c>
      <c r="C179" s="27"/>
      <c r="D179" s="150" t="s">
        <v>2</v>
      </c>
      <c r="E179" s="160" t="s">
        <v>53</v>
      </c>
      <c r="I179" s="170"/>
      <c r="J179" s="170"/>
      <c r="K179" s="171"/>
      <c r="L179" s="172"/>
      <c r="M179" s="173"/>
    </row>
    <row r="180" spans="2:16" ht="18" customHeight="1" x14ac:dyDescent="0.25">
      <c r="B180" s="75" t="s">
        <v>139</v>
      </c>
      <c r="C180" s="75"/>
      <c r="D180" s="76">
        <v>96</v>
      </c>
      <c r="E180" s="77">
        <f>D180/$D$183</f>
        <v>0.59259259259259256</v>
      </c>
      <c r="G180" s="174"/>
      <c r="I180" s="170"/>
      <c r="J180" s="170"/>
      <c r="K180" s="171"/>
      <c r="L180" s="172"/>
      <c r="M180" s="171"/>
      <c r="N180" s="175"/>
    </row>
    <row r="181" spans="2:16" ht="18" customHeight="1" x14ac:dyDescent="0.25">
      <c r="B181" s="67" t="s">
        <v>140</v>
      </c>
      <c r="C181" s="67"/>
      <c r="D181" s="68">
        <v>27</v>
      </c>
      <c r="E181" s="66">
        <f>D181/$D$183</f>
        <v>0.16666666666666666</v>
      </c>
      <c r="I181" s="170"/>
      <c r="J181" s="170"/>
      <c r="K181" s="171"/>
      <c r="L181" s="172"/>
      <c r="M181" s="171"/>
      <c r="N181" s="175"/>
    </row>
    <row r="182" spans="2:16" ht="18" customHeight="1" thickBot="1" x14ac:dyDescent="0.3">
      <c r="B182" s="75" t="s">
        <v>137</v>
      </c>
      <c r="C182" s="75"/>
      <c r="D182" s="76">
        <v>39</v>
      </c>
      <c r="E182" s="77">
        <f>D182/$D$183</f>
        <v>0.24074074074074073</v>
      </c>
      <c r="I182" s="170"/>
      <c r="J182" s="170"/>
      <c r="K182" s="171"/>
      <c r="L182" s="172"/>
      <c r="M182" s="173"/>
    </row>
    <row r="183" spans="2:16" ht="15.4" customHeight="1" x14ac:dyDescent="0.25">
      <c r="B183" s="142" t="s">
        <v>2</v>
      </c>
      <c r="C183" s="142"/>
      <c r="D183" s="26">
        <f>SUM(D180:D182)</f>
        <v>162</v>
      </c>
      <c r="E183" s="47">
        <f>D183/$D$183</f>
        <v>1</v>
      </c>
      <c r="I183" s="170"/>
      <c r="J183" s="170"/>
      <c r="K183" s="171"/>
      <c r="L183" s="172"/>
      <c r="M183" s="173"/>
    </row>
    <row r="184" spans="2:16" ht="15.4" customHeight="1" x14ac:dyDescent="0.25">
      <c r="B184" s="157"/>
      <c r="C184" s="157"/>
      <c r="D184" s="158"/>
      <c r="E184" s="159"/>
      <c r="I184" s="176"/>
      <c r="J184" s="176"/>
      <c r="K184" s="173"/>
      <c r="L184" s="177"/>
      <c r="M184" s="173"/>
    </row>
    <row r="185" spans="2:16" ht="25.5" customHeight="1" x14ac:dyDescent="0.25">
      <c r="B185" s="157"/>
      <c r="C185" s="157"/>
      <c r="D185" s="158"/>
      <c r="E185" s="159"/>
      <c r="I185" s="176"/>
      <c r="J185" s="176"/>
      <c r="K185" s="173"/>
      <c r="L185" s="177"/>
      <c r="M185" s="173"/>
    </row>
    <row r="186" spans="2:16" ht="21" customHeight="1" x14ac:dyDescent="0.25">
      <c r="B186" s="157"/>
      <c r="C186" s="157"/>
      <c r="D186" s="158"/>
      <c r="E186" s="159"/>
      <c r="I186" s="176"/>
      <c r="J186" s="176"/>
      <c r="K186" s="173"/>
      <c r="L186" s="177"/>
      <c r="M186" s="173"/>
    </row>
    <row r="187" spans="2:16" s="179" customFormat="1" ht="15.4" customHeight="1" x14ac:dyDescent="0.25">
      <c r="B187" s="178"/>
      <c r="C187" s="178"/>
      <c r="D187" s="178"/>
      <c r="E187" s="178"/>
      <c r="F187" s="178"/>
      <c r="G187"/>
    </row>
    <row r="188" spans="2:16" s="179" customFormat="1" ht="15.4" customHeight="1" x14ac:dyDescent="0.25">
      <c r="B188" s="180"/>
      <c r="C188" s="180"/>
      <c r="D188" s="180"/>
      <c r="E188" s="180"/>
      <c r="F188" s="180"/>
      <c r="G188"/>
    </row>
    <row r="189" spans="2:16" s="179" customFormat="1" ht="15.4" customHeight="1" x14ac:dyDescent="0.25">
      <c r="B189" s="180"/>
      <c r="C189" s="180"/>
      <c r="D189" s="180"/>
      <c r="E189" s="180"/>
      <c r="F189" s="180"/>
      <c r="G189"/>
    </row>
    <row r="190" spans="2:16" s="179" customFormat="1" ht="35.1" customHeight="1" x14ac:dyDescent="0.25">
      <c r="B190" s="181" t="s">
        <v>141</v>
      </c>
      <c r="C190" s="182"/>
      <c r="D190" s="183">
        <v>2023</v>
      </c>
      <c r="E190" s="183" t="s">
        <v>142</v>
      </c>
      <c r="F190" s="29" t="s">
        <v>16</v>
      </c>
      <c r="G190" s="178"/>
    </row>
    <row r="191" spans="2:16" s="188" customFormat="1" ht="16.149999999999999" customHeight="1" x14ac:dyDescent="0.3">
      <c r="B191" s="184" t="s">
        <v>3</v>
      </c>
      <c r="C191" s="185"/>
      <c r="D191" s="186">
        <v>17</v>
      </c>
      <c r="E191" s="186">
        <v>18</v>
      </c>
      <c r="F191" s="187">
        <f>E191/D191-1</f>
        <v>5.8823529411764719E-2</v>
      </c>
    </row>
    <row r="192" spans="2:16" s="189" customFormat="1" ht="16.149999999999999" customHeight="1" x14ac:dyDescent="0.25">
      <c r="B192" s="184" t="s">
        <v>4</v>
      </c>
      <c r="C192" s="185"/>
      <c r="D192" s="186">
        <v>17</v>
      </c>
      <c r="E192" s="186">
        <v>15</v>
      </c>
      <c r="F192" s="187">
        <f t="shared" ref="F192:F203" si="8">E192/D192-1</f>
        <v>-0.11764705882352944</v>
      </c>
      <c r="G192"/>
      <c r="J192"/>
      <c r="K192"/>
      <c r="L192"/>
      <c r="M192"/>
      <c r="N192"/>
      <c r="O192"/>
      <c r="P192"/>
    </row>
    <row r="193" spans="2:25" s="189" customFormat="1" ht="16.149999999999999" customHeight="1" x14ac:dyDescent="0.25">
      <c r="B193" s="184" t="s">
        <v>5</v>
      </c>
      <c r="C193" s="185"/>
      <c r="D193" s="186">
        <v>16</v>
      </c>
      <c r="E193" s="186">
        <v>11</v>
      </c>
      <c r="F193" s="187">
        <f t="shared" si="8"/>
        <v>-0.3125</v>
      </c>
      <c r="G193"/>
      <c r="J193"/>
      <c r="K193"/>
      <c r="L193"/>
      <c r="M193"/>
      <c r="N193"/>
      <c r="O193"/>
      <c r="P193"/>
    </row>
    <row r="194" spans="2:25" s="189" customFormat="1" ht="16.149999999999999" customHeight="1" x14ac:dyDescent="0.25">
      <c r="B194" s="184" t="s">
        <v>6</v>
      </c>
      <c r="C194" s="185"/>
      <c r="D194" s="186">
        <v>10</v>
      </c>
      <c r="E194" s="186">
        <v>23</v>
      </c>
      <c r="F194" s="187">
        <f t="shared" si="8"/>
        <v>1.2999999999999998</v>
      </c>
      <c r="G194"/>
      <c r="J194"/>
      <c r="K194"/>
      <c r="L194"/>
      <c r="M194"/>
      <c r="N194"/>
      <c r="O194"/>
      <c r="P194"/>
    </row>
    <row r="195" spans="2:25" s="189" customFormat="1" ht="16.149999999999999" customHeight="1" x14ac:dyDescent="0.25">
      <c r="B195" s="184" t="s">
        <v>7</v>
      </c>
      <c r="C195" s="185"/>
      <c r="D195" s="186">
        <v>9</v>
      </c>
      <c r="E195" s="186">
        <v>14</v>
      </c>
      <c r="F195" s="187">
        <f t="shared" si="8"/>
        <v>0.55555555555555558</v>
      </c>
      <c r="G195"/>
      <c r="J195"/>
      <c r="K195"/>
      <c r="L195"/>
      <c r="M195"/>
      <c r="N195"/>
      <c r="O195"/>
      <c r="P195"/>
    </row>
    <row r="196" spans="2:25" s="189" customFormat="1" ht="16.149999999999999" customHeight="1" x14ac:dyDescent="0.25">
      <c r="B196" s="184" t="s">
        <v>8</v>
      </c>
      <c r="C196" s="185"/>
      <c r="D196" s="186">
        <v>10</v>
      </c>
      <c r="E196" s="186">
        <v>13</v>
      </c>
      <c r="F196" s="187">
        <f t="shared" si="8"/>
        <v>0.30000000000000004</v>
      </c>
      <c r="G196"/>
      <c r="J196"/>
      <c r="K196"/>
      <c r="L196"/>
      <c r="M196"/>
      <c r="N196"/>
      <c r="O196"/>
      <c r="P196"/>
    </row>
    <row r="197" spans="2:25" s="189" customFormat="1" ht="16.149999999999999" customHeight="1" x14ac:dyDescent="0.25">
      <c r="B197" s="184" t="s">
        <v>9</v>
      </c>
      <c r="C197" s="185"/>
      <c r="D197" s="186">
        <v>18</v>
      </c>
      <c r="E197" s="186">
        <v>11</v>
      </c>
      <c r="F197" s="187">
        <f t="shared" si="8"/>
        <v>-0.38888888888888884</v>
      </c>
      <c r="G197"/>
      <c r="J197"/>
      <c r="K197"/>
      <c r="L197"/>
      <c r="M197"/>
      <c r="N197"/>
      <c r="O197"/>
      <c r="P197"/>
    </row>
    <row r="198" spans="2:25" s="189" customFormat="1" ht="16.149999999999999" customHeight="1" x14ac:dyDescent="0.25">
      <c r="B198" s="184" t="s">
        <v>10</v>
      </c>
      <c r="C198" s="185"/>
      <c r="D198" s="186">
        <v>15</v>
      </c>
      <c r="E198" s="186">
        <v>14</v>
      </c>
      <c r="F198" s="187">
        <f t="shared" si="8"/>
        <v>-6.6666666666666652E-2</v>
      </c>
      <c r="G198"/>
      <c r="J198"/>
      <c r="K198"/>
      <c r="L198"/>
      <c r="M198"/>
      <c r="N198"/>
      <c r="O198"/>
      <c r="P198"/>
    </row>
    <row r="199" spans="2:25" s="189" customFormat="1" ht="16.149999999999999" customHeight="1" x14ac:dyDescent="0.25">
      <c r="B199" s="184" t="s">
        <v>11</v>
      </c>
      <c r="C199" s="185"/>
      <c r="D199" s="186">
        <v>11</v>
      </c>
      <c r="E199" s="186">
        <v>5</v>
      </c>
      <c r="F199" s="187">
        <f t="shared" si="8"/>
        <v>-0.54545454545454541</v>
      </c>
      <c r="G199"/>
      <c r="J199"/>
      <c r="K199"/>
      <c r="L199"/>
      <c r="M199"/>
      <c r="N199"/>
      <c r="O199"/>
      <c r="P199"/>
    </row>
    <row r="200" spans="2:25" s="189" customFormat="1" ht="16.149999999999999" customHeight="1" x14ac:dyDescent="0.25">
      <c r="B200" s="184" t="s">
        <v>12</v>
      </c>
      <c r="C200" s="185"/>
      <c r="D200" s="186">
        <v>21</v>
      </c>
      <c r="E200" s="186">
        <v>9</v>
      </c>
      <c r="F200" s="187">
        <f t="shared" si="8"/>
        <v>-0.5714285714285714</v>
      </c>
      <c r="G200"/>
      <c r="J200"/>
      <c r="K200"/>
      <c r="L200"/>
      <c r="M200"/>
      <c r="N200"/>
      <c r="O200"/>
      <c r="P200"/>
    </row>
    <row r="201" spans="2:25" s="189" customFormat="1" ht="16.149999999999999" customHeight="1" x14ac:dyDescent="0.25">
      <c r="B201" s="184" t="s">
        <v>13</v>
      </c>
      <c r="C201" s="185"/>
      <c r="D201" s="186">
        <v>11</v>
      </c>
      <c r="E201" s="186">
        <v>9</v>
      </c>
      <c r="F201" s="187">
        <f t="shared" si="8"/>
        <v>-0.18181818181818177</v>
      </c>
      <c r="G201"/>
      <c r="J201"/>
      <c r="K201"/>
      <c r="L201"/>
      <c r="M201"/>
      <c r="N201"/>
      <c r="O201"/>
      <c r="P201"/>
    </row>
    <row r="202" spans="2:25" s="189" customFormat="1" ht="18" customHeight="1" thickBot="1" x14ac:dyDescent="0.3">
      <c r="B202" s="190" t="s">
        <v>14</v>
      </c>
      <c r="C202" s="191"/>
      <c r="D202" s="186">
        <v>15</v>
      </c>
      <c r="E202" s="186">
        <v>20</v>
      </c>
      <c r="F202" s="192">
        <f t="shared" si="8"/>
        <v>0.33333333333333326</v>
      </c>
      <c r="G202"/>
      <c r="J202"/>
      <c r="K202"/>
      <c r="L202"/>
      <c r="M202"/>
      <c r="N202"/>
      <c r="O202"/>
      <c r="P202"/>
    </row>
    <row r="203" spans="2:25" s="196" customFormat="1" ht="21.6" customHeight="1" x14ac:dyDescent="0.25">
      <c r="B203" s="193" t="s">
        <v>2</v>
      </c>
      <c r="C203" s="193"/>
      <c r="D203" s="194">
        <f>+SUM(D191:D202)</f>
        <v>170</v>
      </c>
      <c r="E203" s="194">
        <f>+SUM(E191:E202)</f>
        <v>162</v>
      </c>
      <c r="F203" s="195">
        <f t="shared" si="8"/>
        <v>-4.705882352941182E-2</v>
      </c>
      <c r="G203"/>
      <c r="W203" s="197"/>
      <c r="X203" s="197"/>
      <c r="Y203" s="197"/>
    </row>
    <row r="204" spans="2:25" s="179" customFormat="1" ht="30" customHeight="1" x14ac:dyDescent="0.25">
      <c r="B204" s="198" t="s">
        <v>143</v>
      </c>
      <c r="C204" s="198"/>
      <c r="D204" s="198"/>
      <c r="E204" s="198"/>
      <c r="F204" s="198"/>
      <c r="G204" s="199"/>
    </row>
    <row r="205" spans="2:25" s="179" customFormat="1" ht="15.4" customHeight="1" x14ac:dyDescent="0.25">
      <c r="B205" s="198"/>
      <c r="C205" s="198"/>
      <c r="D205" s="198"/>
      <c r="E205" s="198"/>
      <c r="F205" s="198"/>
      <c r="G205" s="199"/>
    </row>
    <row r="206" spans="2:25" s="179" customFormat="1" ht="15.4" customHeight="1" x14ac:dyDescent="0.25">
      <c r="B206" s="200"/>
      <c r="C206" s="200"/>
      <c r="D206" s="201"/>
      <c r="E206" s="201"/>
      <c r="F206" s="202"/>
      <c r="G206" s="199"/>
    </row>
    <row r="207" spans="2:25" s="179" customFormat="1" ht="15.4" customHeight="1" x14ac:dyDescent="0.25">
      <c r="B207" s="200"/>
      <c r="C207" s="200"/>
      <c r="D207" s="201"/>
      <c r="E207" s="201"/>
      <c r="F207" s="202"/>
      <c r="G207" s="199"/>
    </row>
    <row r="208" spans="2:25" s="179" customFormat="1" ht="15.4" customHeight="1" x14ac:dyDescent="0.25">
      <c r="B208" s="203"/>
      <c r="C208" s="203"/>
      <c r="D208" s="203"/>
      <c r="E208" s="204"/>
      <c r="F208" s="204"/>
      <c r="G208" s="204"/>
      <c r="H208" s="204"/>
    </row>
    <row r="209" spans="2:10" s="179" customFormat="1" ht="15.4" customHeight="1" x14ac:dyDescent="0.25">
      <c r="B209" s="203"/>
      <c r="C209" s="203"/>
      <c r="D209" s="203"/>
      <c r="E209" s="204"/>
      <c r="F209" s="204"/>
      <c r="G209" s="204"/>
      <c r="H209" s="204"/>
    </row>
    <row r="210" spans="2:10" s="179" customFormat="1" ht="31.5" customHeight="1" x14ac:dyDescent="0.25">
      <c r="B210" s="205" t="s">
        <v>18</v>
      </c>
      <c r="C210" s="206" t="s">
        <v>144</v>
      </c>
      <c r="D210" s="207">
        <v>2020</v>
      </c>
      <c r="E210" s="208">
        <v>2021</v>
      </c>
      <c r="F210" s="207">
        <v>2022</v>
      </c>
      <c r="G210" s="207">
        <v>2023</v>
      </c>
      <c r="H210" s="207">
        <v>2024</v>
      </c>
      <c r="I210"/>
    </row>
    <row r="211" spans="2:10" s="179" customFormat="1" ht="15.6" customHeight="1" x14ac:dyDescent="0.25">
      <c r="B211" s="209" t="s">
        <v>46</v>
      </c>
      <c r="C211" s="210">
        <f>+SUM(D211:H211)</f>
        <v>14</v>
      </c>
      <c r="D211" s="211">
        <v>3</v>
      </c>
      <c r="E211" s="211">
        <v>4</v>
      </c>
      <c r="F211" s="211">
        <v>3</v>
      </c>
      <c r="G211" s="211">
        <v>2</v>
      </c>
      <c r="H211" s="211">
        <v>2</v>
      </c>
      <c r="I211"/>
      <c r="J211" s="212"/>
    </row>
    <row r="212" spans="2:10" s="179" customFormat="1" ht="15.6" customHeight="1" x14ac:dyDescent="0.25">
      <c r="B212" s="209" t="s">
        <v>34</v>
      </c>
      <c r="C212" s="210">
        <f t="shared" ref="C212:C236" si="9">+SUM(D212:H212)</f>
        <v>17</v>
      </c>
      <c r="D212" s="211">
        <v>4</v>
      </c>
      <c r="E212" s="211">
        <v>1</v>
      </c>
      <c r="F212" s="211">
        <v>5</v>
      </c>
      <c r="G212" s="211">
        <v>1</v>
      </c>
      <c r="H212" s="211">
        <v>6</v>
      </c>
      <c r="I212"/>
      <c r="J212" s="212"/>
    </row>
    <row r="213" spans="2:10" s="179" customFormat="1" ht="15.6" customHeight="1" x14ac:dyDescent="0.25">
      <c r="B213" s="209" t="s">
        <v>42</v>
      </c>
      <c r="C213" s="210">
        <f t="shared" si="9"/>
        <v>19</v>
      </c>
      <c r="D213" s="211">
        <v>5</v>
      </c>
      <c r="E213" s="211">
        <v>5</v>
      </c>
      <c r="F213" s="211">
        <v>4</v>
      </c>
      <c r="G213" s="211">
        <v>2</v>
      </c>
      <c r="H213" s="211">
        <v>3</v>
      </c>
      <c r="I213"/>
      <c r="J213" s="212"/>
    </row>
    <row r="214" spans="2:10" s="179" customFormat="1" ht="15.6" customHeight="1" x14ac:dyDescent="0.25">
      <c r="B214" s="209" t="s">
        <v>22</v>
      </c>
      <c r="C214" s="210">
        <f t="shared" si="9"/>
        <v>60</v>
      </c>
      <c r="D214" s="211">
        <v>8</v>
      </c>
      <c r="E214" s="211">
        <v>8</v>
      </c>
      <c r="F214" s="211">
        <v>12</v>
      </c>
      <c r="G214" s="211">
        <v>26</v>
      </c>
      <c r="H214" s="211">
        <v>6</v>
      </c>
      <c r="I214"/>
      <c r="J214" s="212"/>
    </row>
    <row r="215" spans="2:10" s="179" customFormat="1" ht="15.6" customHeight="1" x14ac:dyDescent="0.25">
      <c r="B215" s="209" t="s">
        <v>32</v>
      </c>
      <c r="C215" s="210">
        <f t="shared" si="9"/>
        <v>21</v>
      </c>
      <c r="D215" s="211">
        <v>8</v>
      </c>
      <c r="E215" s="211">
        <v>5</v>
      </c>
      <c r="F215" s="211">
        <v>1</v>
      </c>
      <c r="G215" s="211">
        <v>5</v>
      </c>
      <c r="H215" s="211">
        <v>2</v>
      </c>
      <c r="I215"/>
      <c r="J215" s="212"/>
    </row>
    <row r="216" spans="2:10" s="179" customFormat="1" ht="15.6" customHeight="1" x14ac:dyDescent="0.25">
      <c r="B216" s="209" t="s">
        <v>33</v>
      </c>
      <c r="C216" s="210">
        <f t="shared" si="9"/>
        <v>29</v>
      </c>
      <c r="D216" s="211">
        <v>3</v>
      </c>
      <c r="E216" s="211">
        <v>1</v>
      </c>
      <c r="F216" s="211">
        <v>8</v>
      </c>
      <c r="G216" s="211">
        <v>7</v>
      </c>
      <c r="H216" s="211">
        <v>10</v>
      </c>
      <c r="I216"/>
      <c r="J216" s="212"/>
    </row>
    <row r="217" spans="2:10" s="179" customFormat="1" ht="15.6" customHeight="1" x14ac:dyDescent="0.25">
      <c r="B217" s="209" t="s">
        <v>37</v>
      </c>
      <c r="C217" s="210">
        <f t="shared" si="9"/>
        <v>18</v>
      </c>
      <c r="D217" s="211">
        <v>5</v>
      </c>
      <c r="E217" s="211">
        <v>8</v>
      </c>
      <c r="F217" s="211">
        <v>1</v>
      </c>
      <c r="G217" s="211">
        <v>2</v>
      </c>
      <c r="H217" s="211">
        <v>2</v>
      </c>
      <c r="I217"/>
      <c r="J217" s="212"/>
    </row>
    <row r="218" spans="2:10" s="179" customFormat="1" ht="15.6" customHeight="1" x14ac:dyDescent="0.25">
      <c r="B218" s="209" t="s">
        <v>23</v>
      </c>
      <c r="C218" s="210">
        <f t="shared" si="9"/>
        <v>49</v>
      </c>
      <c r="D218" s="211">
        <v>6</v>
      </c>
      <c r="E218" s="211">
        <v>8</v>
      </c>
      <c r="F218" s="211">
        <v>10</v>
      </c>
      <c r="G218" s="211">
        <v>10</v>
      </c>
      <c r="H218" s="211">
        <v>15</v>
      </c>
      <c r="I218"/>
      <c r="J218" s="212"/>
    </row>
    <row r="219" spans="2:10" s="179" customFormat="1" ht="15.6" customHeight="1" x14ac:dyDescent="0.25">
      <c r="B219" s="209" t="s">
        <v>44</v>
      </c>
      <c r="C219" s="210">
        <f t="shared" si="9"/>
        <v>13</v>
      </c>
      <c r="D219" s="211">
        <v>1</v>
      </c>
      <c r="E219" s="211">
        <v>3</v>
      </c>
      <c r="F219" s="211">
        <v>5</v>
      </c>
      <c r="G219" s="211">
        <v>4</v>
      </c>
      <c r="H219" s="211">
        <v>0</v>
      </c>
      <c r="I219"/>
      <c r="J219" s="212"/>
    </row>
    <row r="220" spans="2:10" s="179" customFormat="1" ht="15.6" customHeight="1" x14ac:dyDescent="0.25">
      <c r="B220" s="209" t="s">
        <v>30</v>
      </c>
      <c r="C220" s="210">
        <f t="shared" si="9"/>
        <v>43</v>
      </c>
      <c r="D220" s="211">
        <v>11</v>
      </c>
      <c r="E220" s="211">
        <v>7</v>
      </c>
      <c r="F220" s="211">
        <v>6</v>
      </c>
      <c r="G220" s="211">
        <v>11</v>
      </c>
      <c r="H220" s="211">
        <v>8</v>
      </c>
      <c r="I220"/>
      <c r="J220" s="212"/>
    </row>
    <row r="221" spans="2:10" s="179" customFormat="1" ht="15.6" customHeight="1" x14ac:dyDescent="0.25">
      <c r="B221" s="209" t="s">
        <v>38</v>
      </c>
      <c r="C221" s="210">
        <f t="shared" si="9"/>
        <v>26</v>
      </c>
      <c r="D221" s="211">
        <v>2</v>
      </c>
      <c r="E221" s="211">
        <v>6</v>
      </c>
      <c r="F221" s="211">
        <v>4</v>
      </c>
      <c r="G221" s="211">
        <v>5</v>
      </c>
      <c r="H221" s="211">
        <v>9</v>
      </c>
      <c r="I221"/>
      <c r="J221" s="212"/>
    </row>
    <row r="222" spans="2:10" s="179" customFormat="1" ht="15.6" customHeight="1" x14ac:dyDescent="0.25">
      <c r="B222" s="209" t="s">
        <v>25</v>
      </c>
      <c r="C222" s="210">
        <f t="shared" si="9"/>
        <v>37</v>
      </c>
      <c r="D222" s="211">
        <v>8</v>
      </c>
      <c r="E222" s="211">
        <v>6</v>
      </c>
      <c r="F222" s="211">
        <v>4</v>
      </c>
      <c r="G222" s="211">
        <v>11</v>
      </c>
      <c r="H222" s="211">
        <v>8</v>
      </c>
      <c r="I222"/>
      <c r="J222" s="212"/>
    </row>
    <row r="223" spans="2:10" s="179" customFormat="1" ht="15.6" customHeight="1" x14ac:dyDescent="0.25">
      <c r="B223" s="209" t="s">
        <v>28</v>
      </c>
      <c r="C223" s="210">
        <f t="shared" si="9"/>
        <v>33</v>
      </c>
      <c r="D223" s="211">
        <v>3</v>
      </c>
      <c r="E223" s="211">
        <v>7</v>
      </c>
      <c r="F223" s="211">
        <v>9</v>
      </c>
      <c r="G223" s="211">
        <v>9</v>
      </c>
      <c r="H223" s="211">
        <v>5</v>
      </c>
      <c r="I223"/>
      <c r="J223" s="212"/>
    </row>
    <row r="224" spans="2:10" s="179" customFormat="1" ht="15.6" customHeight="1" x14ac:dyDescent="0.25">
      <c r="B224" s="209" t="s">
        <v>36</v>
      </c>
      <c r="C224" s="210">
        <f t="shared" si="9"/>
        <v>22</v>
      </c>
      <c r="D224" s="211">
        <v>5</v>
      </c>
      <c r="E224" s="211">
        <v>2</v>
      </c>
      <c r="F224" s="211">
        <v>5</v>
      </c>
      <c r="G224" s="211">
        <v>7</v>
      </c>
      <c r="H224" s="211">
        <v>3</v>
      </c>
      <c r="I224"/>
      <c r="J224" s="212"/>
    </row>
    <row r="225" spans="2:13" s="179" customFormat="1" ht="15.6" customHeight="1" x14ac:dyDescent="0.25">
      <c r="B225" s="209" t="s">
        <v>21</v>
      </c>
      <c r="C225" s="210">
        <f t="shared" si="9"/>
        <v>138</v>
      </c>
      <c r="D225" s="211">
        <v>21</v>
      </c>
      <c r="E225" s="211">
        <v>25</v>
      </c>
      <c r="F225" s="211">
        <v>25</v>
      </c>
      <c r="G225" s="211">
        <v>27</v>
      </c>
      <c r="H225" s="211">
        <v>40</v>
      </c>
      <c r="I225"/>
      <c r="J225" s="212"/>
    </row>
    <row r="226" spans="2:13" s="179" customFormat="1" ht="15.6" customHeight="1" x14ac:dyDescent="0.25">
      <c r="B226" s="209" t="s">
        <v>31</v>
      </c>
      <c r="C226" s="210">
        <f t="shared" si="9"/>
        <v>33</v>
      </c>
      <c r="D226" s="211">
        <v>7</v>
      </c>
      <c r="E226" s="211">
        <v>7</v>
      </c>
      <c r="F226" s="211">
        <v>6</v>
      </c>
      <c r="G226" s="211">
        <v>6</v>
      </c>
      <c r="H226" s="211">
        <v>7</v>
      </c>
      <c r="I226"/>
      <c r="J226" s="212"/>
    </row>
    <row r="227" spans="2:13" s="179" customFormat="1" ht="15.6" customHeight="1" x14ac:dyDescent="0.25">
      <c r="B227" s="209" t="s">
        <v>41</v>
      </c>
      <c r="C227" s="210">
        <f t="shared" si="9"/>
        <v>18</v>
      </c>
      <c r="D227" s="211">
        <v>3</v>
      </c>
      <c r="E227" s="211">
        <v>5</v>
      </c>
      <c r="F227" s="211">
        <v>3</v>
      </c>
      <c r="G227" s="211">
        <v>3</v>
      </c>
      <c r="H227" s="211">
        <v>4</v>
      </c>
      <c r="I227"/>
      <c r="J227" s="212"/>
    </row>
    <row r="228" spans="2:13" s="179" customFormat="1" ht="15.6" customHeight="1" x14ac:dyDescent="0.25">
      <c r="B228" s="209" t="s">
        <v>43</v>
      </c>
      <c r="C228" s="210">
        <f t="shared" si="9"/>
        <v>20</v>
      </c>
      <c r="D228" s="211">
        <v>5</v>
      </c>
      <c r="E228" s="211">
        <v>6</v>
      </c>
      <c r="F228" s="211">
        <v>2</v>
      </c>
      <c r="G228" s="211">
        <v>2</v>
      </c>
      <c r="H228" s="211">
        <v>5</v>
      </c>
      <c r="I228"/>
      <c r="J228" s="212"/>
    </row>
    <row r="229" spans="2:13" s="179" customFormat="1" ht="15.6" customHeight="1" x14ac:dyDescent="0.25">
      <c r="B229" s="209" t="s">
        <v>49</v>
      </c>
      <c r="C229" s="210">
        <f t="shared" si="9"/>
        <v>2</v>
      </c>
      <c r="D229" s="211">
        <v>1</v>
      </c>
      <c r="E229" s="211">
        <v>0</v>
      </c>
      <c r="F229" s="211">
        <v>0</v>
      </c>
      <c r="G229" s="211">
        <v>1</v>
      </c>
      <c r="H229" s="211">
        <v>0</v>
      </c>
      <c r="I229"/>
      <c r="J229" s="212"/>
    </row>
    <row r="230" spans="2:13" s="179" customFormat="1" ht="15.6" customHeight="1" x14ac:dyDescent="0.25">
      <c r="B230" s="209" t="s">
        <v>47</v>
      </c>
      <c r="C230" s="210">
        <f t="shared" si="9"/>
        <v>5</v>
      </c>
      <c r="D230" s="211">
        <v>1</v>
      </c>
      <c r="E230" s="211">
        <v>1</v>
      </c>
      <c r="F230" s="211">
        <v>0</v>
      </c>
      <c r="G230" s="211">
        <v>2</v>
      </c>
      <c r="H230" s="211">
        <v>1</v>
      </c>
      <c r="I230"/>
      <c r="J230" s="212"/>
    </row>
    <row r="231" spans="2:13" s="179" customFormat="1" ht="15.6" customHeight="1" x14ac:dyDescent="0.25">
      <c r="B231" s="209" t="s">
        <v>35</v>
      </c>
      <c r="C231" s="210">
        <f t="shared" si="9"/>
        <v>23</v>
      </c>
      <c r="D231" s="211">
        <v>6</v>
      </c>
      <c r="E231" s="211">
        <v>5</v>
      </c>
      <c r="F231" s="211">
        <v>1</v>
      </c>
      <c r="G231" s="211">
        <v>4</v>
      </c>
      <c r="H231" s="211">
        <v>7</v>
      </c>
      <c r="I231"/>
      <c r="J231" s="212"/>
    </row>
    <row r="232" spans="2:13" s="179" customFormat="1" ht="15.6" customHeight="1" x14ac:dyDescent="0.25">
      <c r="B232" s="209" t="s">
        <v>26</v>
      </c>
      <c r="C232" s="210">
        <f t="shared" si="9"/>
        <v>37</v>
      </c>
      <c r="D232" s="211">
        <v>8</v>
      </c>
      <c r="E232" s="211">
        <v>3</v>
      </c>
      <c r="F232" s="211">
        <v>9</v>
      </c>
      <c r="G232" s="211">
        <v>9</v>
      </c>
      <c r="H232" s="211">
        <v>8</v>
      </c>
      <c r="I232"/>
      <c r="J232" s="212"/>
    </row>
    <row r="233" spans="2:13" s="179" customFormat="1" ht="15.6" customHeight="1" x14ac:dyDescent="0.25">
      <c r="B233" s="209" t="s">
        <v>40</v>
      </c>
      <c r="C233" s="210">
        <f t="shared" si="9"/>
        <v>18</v>
      </c>
      <c r="D233" s="211">
        <v>0</v>
      </c>
      <c r="E233" s="211">
        <v>8</v>
      </c>
      <c r="F233" s="211">
        <v>3</v>
      </c>
      <c r="G233" s="211">
        <v>4</v>
      </c>
      <c r="H233" s="211">
        <v>3</v>
      </c>
      <c r="I233"/>
      <c r="J233" s="212"/>
    </row>
    <row r="234" spans="2:13" s="179" customFormat="1" ht="15.6" customHeight="1" x14ac:dyDescent="0.25">
      <c r="B234" s="209" t="s">
        <v>39</v>
      </c>
      <c r="C234" s="210">
        <f t="shared" si="9"/>
        <v>13</v>
      </c>
      <c r="D234" s="211">
        <v>2</v>
      </c>
      <c r="E234" s="211">
        <v>1</v>
      </c>
      <c r="F234" s="211">
        <v>2</v>
      </c>
      <c r="G234" s="211">
        <v>5</v>
      </c>
      <c r="H234" s="211">
        <v>3</v>
      </c>
      <c r="I234"/>
      <c r="J234" s="212"/>
    </row>
    <row r="235" spans="2:13" s="179" customFormat="1" ht="15.6" customHeight="1" x14ac:dyDescent="0.25">
      <c r="B235" s="209" t="s">
        <v>48</v>
      </c>
      <c r="C235" s="210">
        <f>+SUM(D235:H235)</f>
        <v>5</v>
      </c>
      <c r="D235" s="211">
        <v>2</v>
      </c>
      <c r="E235" s="211">
        <v>1</v>
      </c>
      <c r="F235" s="211">
        <v>0</v>
      </c>
      <c r="G235" s="211">
        <v>0</v>
      </c>
      <c r="H235" s="211">
        <v>2</v>
      </c>
      <c r="I235"/>
      <c r="J235" s="212"/>
    </row>
    <row r="236" spans="2:13" s="179" customFormat="1" ht="15.6" customHeight="1" thickBot="1" x14ac:dyDescent="0.3">
      <c r="B236" s="213" t="s">
        <v>45</v>
      </c>
      <c r="C236" s="214">
        <f t="shared" si="9"/>
        <v>16</v>
      </c>
      <c r="D236" s="215">
        <v>3</v>
      </c>
      <c r="E236" s="215">
        <v>3</v>
      </c>
      <c r="F236" s="215">
        <v>2</v>
      </c>
      <c r="G236" s="215">
        <v>5</v>
      </c>
      <c r="H236" s="211">
        <v>3</v>
      </c>
      <c r="I236"/>
      <c r="J236" s="212"/>
    </row>
    <row r="237" spans="2:13" s="179" customFormat="1" ht="15" customHeight="1" x14ac:dyDescent="0.25">
      <c r="B237" s="216" t="s">
        <v>2</v>
      </c>
      <c r="C237" s="217">
        <f t="shared" ref="C237:H237" si="10">SUM(C211:C236)</f>
        <v>729</v>
      </c>
      <c r="D237" s="218">
        <f t="shared" si="10"/>
        <v>131</v>
      </c>
      <c r="E237" s="218">
        <f t="shared" si="10"/>
        <v>136</v>
      </c>
      <c r="F237" s="218">
        <f t="shared" si="10"/>
        <v>130</v>
      </c>
      <c r="G237" s="218">
        <f t="shared" si="10"/>
        <v>170</v>
      </c>
      <c r="H237" s="218">
        <f t="shared" si="10"/>
        <v>162</v>
      </c>
      <c r="I237"/>
    </row>
    <row r="238" spans="2:13" s="179" customFormat="1" ht="15.4" customHeight="1" thickBot="1" x14ac:dyDescent="0.3">
      <c r="B238" s="219" t="s">
        <v>53</v>
      </c>
      <c r="C238" s="220">
        <f>SUM(D238:H238)</f>
        <v>1</v>
      </c>
      <c r="D238" s="220">
        <f>D237/$C$237</f>
        <v>0.17969821673525377</v>
      </c>
      <c r="E238" s="220">
        <f>E237/$C$237</f>
        <v>0.18655692729766804</v>
      </c>
      <c r="F238" s="220">
        <f>F237/$C$237</f>
        <v>0.17832647462277093</v>
      </c>
      <c r="G238" s="220">
        <f>G237/$C$237</f>
        <v>0.23319615912208505</v>
      </c>
      <c r="H238" s="220">
        <f>H237/$C$237</f>
        <v>0.22222222222222221</v>
      </c>
      <c r="I238"/>
    </row>
    <row r="239" spans="2:13" ht="12" customHeight="1" x14ac:dyDescent="0.25">
      <c r="B239" s="221"/>
      <c r="C239" s="222"/>
      <c r="D239" s="222"/>
      <c r="E239" s="222"/>
      <c r="F239" s="222"/>
      <c r="G239" s="222"/>
      <c r="H239" s="222"/>
      <c r="I239" s="179"/>
      <c r="J239" s="176"/>
      <c r="K239" s="173"/>
      <c r="L239" s="177"/>
      <c r="M239" s="173"/>
    </row>
    <row r="240" spans="2:13" x14ac:dyDescent="0.25">
      <c r="B240" s="223" t="s">
        <v>145</v>
      </c>
      <c r="C240" s="222"/>
      <c r="D240" s="222"/>
      <c r="E240" s="222"/>
      <c r="F240" s="222"/>
      <c r="G240" s="222"/>
      <c r="H240" s="222"/>
      <c r="I240" s="179"/>
      <c r="J240" s="176"/>
      <c r="K240" s="173"/>
      <c r="L240" s="177"/>
      <c r="M240" s="173"/>
    </row>
    <row r="241" spans="2:13" ht="7.5" customHeight="1" x14ac:dyDescent="0.25">
      <c r="B241" s="223"/>
      <c r="C241" s="157"/>
      <c r="D241" s="158"/>
      <c r="E241" s="159"/>
      <c r="G241" s="199"/>
      <c r="I241" s="176"/>
      <c r="J241" s="176"/>
      <c r="K241" s="173"/>
      <c r="L241" s="177"/>
      <c r="M241" s="173"/>
    </row>
    <row r="242" spans="2:13" ht="14.25" customHeight="1" x14ac:dyDescent="0.25">
      <c r="I242" s="168"/>
      <c r="J242" s="168"/>
      <c r="K242" s="224"/>
      <c r="L242" s="225"/>
    </row>
    <row r="243" spans="2:13" x14ac:dyDescent="0.25">
      <c r="I243" s="223"/>
    </row>
  </sheetData>
  <mergeCells count="157">
    <mergeCell ref="B204:F205"/>
    <mergeCell ref="B198:C198"/>
    <mergeCell ref="B199:C199"/>
    <mergeCell ref="B200:C200"/>
    <mergeCell ref="B201:C201"/>
    <mergeCell ref="B202:C202"/>
    <mergeCell ref="B203:C203"/>
    <mergeCell ref="B192:C192"/>
    <mergeCell ref="B193:C193"/>
    <mergeCell ref="B194:C194"/>
    <mergeCell ref="B195:C195"/>
    <mergeCell ref="B196:C196"/>
    <mergeCell ref="B197:C197"/>
    <mergeCell ref="B180:C180"/>
    <mergeCell ref="B181:C181"/>
    <mergeCell ref="B182:C182"/>
    <mergeCell ref="B183:C183"/>
    <mergeCell ref="B190:C190"/>
    <mergeCell ref="B191:C191"/>
    <mergeCell ref="B172:C172"/>
    <mergeCell ref="J172:K172"/>
    <mergeCell ref="B173:C173"/>
    <mergeCell ref="B174:C174"/>
    <mergeCell ref="B178:E178"/>
    <mergeCell ref="B179:C179"/>
    <mergeCell ref="B169:C169"/>
    <mergeCell ref="J169:K169"/>
    <mergeCell ref="B170:C170"/>
    <mergeCell ref="J170:K170"/>
    <mergeCell ref="B171:C171"/>
    <mergeCell ref="J171:K171"/>
    <mergeCell ref="I145:L145"/>
    <mergeCell ref="B150:D150"/>
    <mergeCell ref="B165:D166"/>
    <mergeCell ref="I165:K166"/>
    <mergeCell ref="B168:C168"/>
    <mergeCell ref="J168:K168"/>
    <mergeCell ref="B141:D141"/>
    <mergeCell ref="K141:L141"/>
    <mergeCell ref="B142:D142"/>
    <mergeCell ref="K142:L142"/>
    <mergeCell ref="K143:L143"/>
    <mergeCell ref="K144:L144"/>
    <mergeCell ref="N137:N138"/>
    <mergeCell ref="B138:D138"/>
    <mergeCell ref="B139:D139"/>
    <mergeCell ref="K139:L139"/>
    <mergeCell ref="B140:D140"/>
    <mergeCell ref="K140:L140"/>
    <mergeCell ref="B134:D134"/>
    <mergeCell ref="B135:D135"/>
    <mergeCell ref="B136:D136"/>
    <mergeCell ref="B137:D137"/>
    <mergeCell ref="K137:L138"/>
    <mergeCell ref="M137:M138"/>
    <mergeCell ref="B129:D129"/>
    <mergeCell ref="B130:D130"/>
    <mergeCell ref="B131:D131"/>
    <mergeCell ref="B132:D132"/>
    <mergeCell ref="K132:O133"/>
    <mergeCell ref="B133:D133"/>
    <mergeCell ref="B121:F122"/>
    <mergeCell ref="B123:D123"/>
    <mergeCell ref="B124:D124"/>
    <mergeCell ref="B125:D125"/>
    <mergeCell ref="B127:D127"/>
    <mergeCell ref="B128:D128"/>
    <mergeCell ref="N114:N115"/>
    <mergeCell ref="B115:C115"/>
    <mergeCell ref="K116:L116"/>
    <mergeCell ref="K117:L117"/>
    <mergeCell ref="K118:L118"/>
    <mergeCell ref="K119:L119"/>
    <mergeCell ref="B111:C111"/>
    <mergeCell ref="B112:C112"/>
    <mergeCell ref="B113:C113"/>
    <mergeCell ref="B114:C114"/>
    <mergeCell ref="K114:L115"/>
    <mergeCell ref="M114:M115"/>
    <mergeCell ref="B108:C108"/>
    <mergeCell ref="K108:L108"/>
    <mergeCell ref="B109:C109"/>
    <mergeCell ref="K109:L109"/>
    <mergeCell ref="B110:C110"/>
    <mergeCell ref="K110:L110"/>
    <mergeCell ref="G100:J100"/>
    <mergeCell ref="B101:E101"/>
    <mergeCell ref="B104:E105"/>
    <mergeCell ref="K104:N105"/>
    <mergeCell ref="B106:C107"/>
    <mergeCell ref="D106:D107"/>
    <mergeCell ref="E106:E107"/>
    <mergeCell ref="K107:L107"/>
    <mergeCell ref="G93:H93"/>
    <mergeCell ref="G94:H94"/>
    <mergeCell ref="G95:H95"/>
    <mergeCell ref="G96:H96"/>
    <mergeCell ref="G97:H97"/>
    <mergeCell ref="G98:H98"/>
    <mergeCell ref="G87:H87"/>
    <mergeCell ref="G88:H88"/>
    <mergeCell ref="G89:H89"/>
    <mergeCell ref="G90:H90"/>
    <mergeCell ref="G91:H91"/>
    <mergeCell ref="G92:H92"/>
    <mergeCell ref="A81:P81"/>
    <mergeCell ref="B85:C86"/>
    <mergeCell ref="D85:D86"/>
    <mergeCell ref="E85:E86"/>
    <mergeCell ref="G85:H86"/>
    <mergeCell ref="I85:I86"/>
    <mergeCell ref="J85:J86"/>
    <mergeCell ref="L85:L86"/>
    <mergeCell ref="M85:M86"/>
    <mergeCell ref="N85:N86"/>
    <mergeCell ref="J52:K52"/>
    <mergeCell ref="J53:K53"/>
    <mergeCell ref="J54:K54"/>
    <mergeCell ref="J55:K55"/>
    <mergeCell ref="J56:M56"/>
    <mergeCell ref="J57:M57"/>
    <mergeCell ref="B50:C51"/>
    <mergeCell ref="D50:D51"/>
    <mergeCell ref="E50:E51"/>
    <mergeCell ref="F50:F51"/>
    <mergeCell ref="J50:K50"/>
    <mergeCell ref="J51:K51"/>
    <mergeCell ref="J44:K44"/>
    <mergeCell ref="J45:K45"/>
    <mergeCell ref="J46:K46"/>
    <mergeCell ref="J47:K47"/>
    <mergeCell ref="J48:K48"/>
    <mergeCell ref="J49:K49"/>
    <mergeCell ref="J38:K38"/>
    <mergeCell ref="J39:K39"/>
    <mergeCell ref="J40:K40"/>
    <mergeCell ref="J41:K41"/>
    <mergeCell ref="J42:K42"/>
    <mergeCell ref="J43:K43"/>
    <mergeCell ref="J26:K26"/>
    <mergeCell ref="J27:K27"/>
    <mergeCell ref="J28:K28"/>
    <mergeCell ref="J29:K29"/>
    <mergeCell ref="J30:K30"/>
    <mergeCell ref="J31:K31"/>
    <mergeCell ref="J20:K20"/>
    <mergeCell ref="J21:K21"/>
    <mergeCell ref="J22:K22"/>
    <mergeCell ref="J23:K23"/>
    <mergeCell ref="J24:K24"/>
    <mergeCell ref="J25:K25"/>
    <mergeCell ref="B5:O6"/>
    <mergeCell ref="B8:O8"/>
    <mergeCell ref="B10:O11"/>
    <mergeCell ref="B15:I16"/>
    <mergeCell ref="J18:K18"/>
    <mergeCell ref="J19:K19"/>
  </mergeCells>
  <conditionalFormatting sqref="D100">
    <cfRule type="cellIs" dxfId="13" priority="13" operator="notEqual">
      <formula>$L$31</formula>
    </cfRule>
  </conditionalFormatting>
  <conditionalFormatting sqref="D115">
    <cfRule type="cellIs" dxfId="12" priority="10" operator="notEqual">
      <formula>$L$31</formula>
    </cfRule>
  </conditionalFormatting>
  <conditionalFormatting sqref="D174">
    <cfRule type="cellIs" dxfId="11" priority="5" operator="notEqual">
      <formula>$L$31</formula>
    </cfRule>
  </conditionalFormatting>
  <conditionalFormatting sqref="D183">
    <cfRule type="cellIs" dxfId="10" priority="3" operator="notEqual">
      <formula>$L$31</formula>
    </cfRule>
  </conditionalFormatting>
  <conditionalFormatting sqref="E142">
    <cfRule type="cellIs" dxfId="9" priority="7" operator="notEqual">
      <formula>$L$31</formula>
    </cfRule>
  </conditionalFormatting>
  <conditionalFormatting sqref="E203">
    <cfRule type="cellIs" dxfId="8" priority="2" operator="notEqual">
      <formula>$L$31</formula>
    </cfRule>
  </conditionalFormatting>
  <conditionalFormatting sqref="F78">
    <cfRule type="cellIs" dxfId="7" priority="14" operator="notEqual">
      <formula>$L$31</formula>
    </cfRule>
  </conditionalFormatting>
  <conditionalFormatting sqref="H237">
    <cfRule type="cellIs" dxfId="6" priority="1" operator="notEqual">
      <formula>$L$31</formula>
    </cfRule>
  </conditionalFormatting>
  <conditionalFormatting sqref="I98">
    <cfRule type="cellIs" dxfId="5" priority="12" operator="notEqual">
      <formula>$L$31</formula>
    </cfRule>
  </conditionalFormatting>
  <conditionalFormatting sqref="L172">
    <cfRule type="cellIs" dxfId="4" priority="4" operator="notEqual">
      <formula>$L$31</formula>
    </cfRule>
  </conditionalFormatting>
  <conditionalFormatting sqref="M89">
    <cfRule type="cellIs" dxfId="3" priority="11" operator="notEqual">
      <formula>$L$31</formula>
    </cfRule>
  </conditionalFormatting>
  <conditionalFormatting sqref="M110">
    <cfRule type="cellIs" dxfId="2" priority="9" operator="notEqual">
      <formula>$L$31</formula>
    </cfRule>
  </conditionalFormatting>
  <conditionalFormatting sqref="M119">
    <cfRule type="cellIs" dxfId="1" priority="8" operator="notEqual">
      <formula>$L$31</formula>
    </cfRule>
  </conditionalFormatting>
  <conditionalFormatting sqref="M144">
    <cfRule type="cellIs" dxfId="0" priority="6" operator="notEqual">
      <formula>$L$31</formula>
    </cfRule>
  </conditionalFormatting>
  <printOptions horizontalCentered="1"/>
  <pageMargins left="0.19685039370078741" right="0.19685039370078741" top="0.19685039370078741" bottom="0.19685039370078741" header="0.31496062992125984" footer="0.31496062992125984"/>
  <pageSetup paperSize="9" scale="41" fitToHeight="0" orientation="portrait" horizontalDpi="4294967295" verticalDpi="4294967295" r:id="rId1"/>
  <rowBreaks count="2" manualBreakCount="2">
    <brk id="81" max="15" man="1"/>
    <brk id="16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Feminicidio</vt:lpstr>
      <vt:lpstr>Feminicidio!Área_de_impresión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YSABEL ORIHUELA</dc:creator>
  <cp:lastModifiedBy>YSABEL ORIHUELA</cp:lastModifiedBy>
  <dcterms:created xsi:type="dcterms:W3CDTF">2025-01-20T14:22:07Z</dcterms:created>
  <dcterms:modified xsi:type="dcterms:W3CDTF">2025-01-20T14:30:31Z</dcterms:modified>
</cp:coreProperties>
</file>