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febrero\"/>
    </mc:Choice>
  </mc:AlternateContent>
  <xr:revisionPtr revIDLastSave="0" documentId="8_{A2D3409E-1EC2-4AE4-9365-0125991C7214}" xr6:coauthVersionLast="47" xr6:coauthVersionMax="47" xr10:uidLastSave="{00000000-0000-0000-0000-000000000000}"/>
  <bookViews>
    <workbookView xWindow="3315" yWindow="1410" windowWidth="20760" windowHeight="14055" xr2:uid="{EC3DE797-AF86-443A-960F-B692B2F62225}"/>
  </bookViews>
  <sheets>
    <sheet name="AP" sheetId="1" r:id="rId1"/>
  </sheets>
  <externalReferences>
    <externalReference r:id="rId2"/>
  </externalReferences>
  <definedNames>
    <definedName name="_xlnm._FilterDatabase" localSheetId="0" hidden="1">AP!$M$108:$N$134</definedName>
    <definedName name="_xlnm.Print_Area" localSheetId="0">AP!$A$1:$S$336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4" i="1" l="1"/>
  <c r="Q334" i="1"/>
  <c r="P334" i="1"/>
  <c r="O334" i="1"/>
  <c r="N334" i="1"/>
  <c r="L334" i="1"/>
  <c r="K334" i="1"/>
  <c r="I334" i="1"/>
  <c r="H334" i="1"/>
  <c r="F334" i="1"/>
  <c r="E334" i="1"/>
  <c r="P333" i="1"/>
  <c r="M333" i="1"/>
  <c r="J333" i="1"/>
  <c r="G333" i="1"/>
  <c r="D333" i="1"/>
  <c r="C333" i="1" s="1"/>
  <c r="P332" i="1"/>
  <c r="M332" i="1"/>
  <c r="J332" i="1"/>
  <c r="G332" i="1"/>
  <c r="D332" i="1"/>
  <c r="C332" i="1"/>
  <c r="P331" i="1"/>
  <c r="M331" i="1"/>
  <c r="J331" i="1"/>
  <c r="G331" i="1"/>
  <c r="C331" i="1" s="1"/>
  <c r="D331" i="1"/>
  <c r="P330" i="1"/>
  <c r="M330" i="1"/>
  <c r="J330" i="1"/>
  <c r="G330" i="1"/>
  <c r="D330" i="1"/>
  <c r="C330" i="1"/>
  <c r="P329" i="1"/>
  <c r="M329" i="1"/>
  <c r="J329" i="1"/>
  <c r="G329" i="1"/>
  <c r="C329" i="1" s="1"/>
  <c r="D329" i="1"/>
  <c r="P328" i="1"/>
  <c r="M328" i="1"/>
  <c r="J328" i="1"/>
  <c r="G328" i="1"/>
  <c r="D328" i="1"/>
  <c r="C328" i="1"/>
  <c r="P327" i="1"/>
  <c r="M327" i="1"/>
  <c r="J327" i="1"/>
  <c r="G327" i="1"/>
  <c r="C327" i="1" s="1"/>
  <c r="D327" i="1"/>
  <c r="P326" i="1"/>
  <c r="M326" i="1"/>
  <c r="J326" i="1"/>
  <c r="G326" i="1"/>
  <c r="D326" i="1"/>
  <c r="C326" i="1"/>
  <c r="P325" i="1"/>
  <c r="M325" i="1"/>
  <c r="J325" i="1"/>
  <c r="G325" i="1"/>
  <c r="C325" i="1" s="1"/>
  <c r="D325" i="1"/>
  <c r="P324" i="1"/>
  <c r="M324" i="1"/>
  <c r="J324" i="1"/>
  <c r="G324" i="1"/>
  <c r="D324" i="1"/>
  <c r="C324" i="1"/>
  <c r="P323" i="1"/>
  <c r="M323" i="1"/>
  <c r="J323" i="1"/>
  <c r="G323" i="1"/>
  <c r="D323" i="1"/>
  <c r="C323" i="1" s="1"/>
  <c r="P322" i="1"/>
  <c r="M322" i="1"/>
  <c r="C322" i="1" s="1"/>
  <c r="J322" i="1"/>
  <c r="G322" i="1"/>
  <c r="D322" i="1"/>
  <c r="P321" i="1"/>
  <c r="M321" i="1"/>
  <c r="J321" i="1"/>
  <c r="G321" i="1"/>
  <c r="D321" i="1"/>
  <c r="C321" i="1" s="1"/>
  <c r="P320" i="1"/>
  <c r="M320" i="1"/>
  <c r="J320" i="1"/>
  <c r="G320" i="1"/>
  <c r="D320" i="1"/>
  <c r="C320" i="1"/>
  <c r="P319" i="1"/>
  <c r="M319" i="1"/>
  <c r="J319" i="1"/>
  <c r="G319" i="1"/>
  <c r="D319" i="1"/>
  <c r="C319" i="1" s="1"/>
  <c r="P318" i="1"/>
  <c r="M318" i="1"/>
  <c r="J318" i="1"/>
  <c r="G318" i="1"/>
  <c r="D318" i="1"/>
  <c r="C318" i="1"/>
  <c r="P317" i="1"/>
  <c r="M317" i="1"/>
  <c r="J317" i="1"/>
  <c r="G317" i="1"/>
  <c r="D317" i="1"/>
  <c r="C317" i="1" s="1"/>
  <c r="P316" i="1"/>
  <c r="M316" i="1"/>
  <c r="C316" i="1" s="1"/>
  <c r="J316" i="1"/>
  <c r="G316" i="1"/>
  <c r="D316" i="1"/>
  <c r="P315" i="1"/>
  <c r="M315" i="1"/>
  <c r="J315" i="1"/>
  <c r="G315" i="1"/>
  <c r="D315" i="1"/>
  <c r="C315" i="1" s="1"/>
  <c r="P314" i="1"/>
  <c r="M314" i="1"/>
  <c r="J314" i="1"/>
  <c r="G314" i="1"/>
  <c r="D314" i="1"/>
  <c r="C314" i="1"/>
  <c r="P313" i="1"/>
  <c r="M313" i="1"/>
  <c r="J313" i="1"/>
  <c r="G313" i="1"/>
  <c r="D313" i="1"/>
  <c r="C313" i="1" s="1"/>
  <c r="P312" i="1"/>
  <c r="M312" i="1"/>
  <c r="J312" i="1"/>
  <c r="G312" i="1"/>
  <c r="D312" i="1"/>
  <c r="C312" i="1"/>
  <c r="P311" i="1"/>
  <c r="M311" i="1"/>
  <c r="J311" i="1"/>
  <c r="G311" i="1"/>
  <c r="D311" i="1"/>
  <c r="C311" i="1" s="1"/>
  <c r="P310" i="1"/>
  <c r="M310" i="1"/>
  <c r="J310" i="1"/>
  <c r="G310" i="1"/>
  <c r="D310" i="1"/>
  <c r="C310" i="1"/>
  <c r="P309" i="1"/>
  <c r="M309" i="1"/>
  <c r="J309" i="1"/>
  <c r="G309" i="1"/>
  <c r="G334" i="1" s="1"/>
  <c r="D309" i="1"/>
  <c r="C309" i="1" s="1"/>
  <c r="P308" i="1"/>
  <c r="M308" i="1"/>
  <c r="M334" i="1" s="1"/>
  <c r="J308" i="1"/>
  <c r="J334" i="1" s="1"/>
  <c r="G308" i="1"/>
  <c r="D308" i="1"/>
  <c r="D334" i="1" s="1"/>
  <c r="C308" i="1"/>
  <c r="R301" i="1"/>
  <c r="Q301" i="1"/>
  <c r="O301" i="1"/>
  <c r="N301" i="1"/>
  <c r="L301" i="1"/>
  <c r="K301" i="1"/>
  <c r="I301" i="1"/>
  <c r="H301" i="1"/>
  <c r="F301" i="1"/>
  <c r="E301" i="1"/>
  <c r="P300" i="1"/>
  <c r="M300" i="1"/>
  <c r="J300" i="1"/>
  <c r="G300" i="1"/>
  <c r="C300" i="1" s="1"/>
  <c r="D300" i="1"/>
  <c r="P299" i="1"/>
  <c r="P301" i="1" s="1"/>
  <c r="M299" i="1"/>
  <c r="M301" i="1" s="1"/>
  <c r="J299" i="1"/>
  <c r="J301" i="1" s="1"/>
  <c r="G299" i="1"/>
  <c r="D299" i="1"/>
  <c r="D301" i="1" s="1"/>
  <c r="C299" i="1"/>
  <c r="I292" i="1"/>
  <c r="H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P275" i="1"/>
  <c r="F275" i="1"/>
  <c r="P274" i="1"/>
  <c r="F274" i="1"/>
  <c r="P273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Q254" i="1"/>
  <c r="P254" i="1"/>
  <c r="F254" i="1"/>
  <c r="N253" i="1"/>
  <c r="F253" i="1"/>
  <c r="O252" i="1"/>
  <c r="O254" i="1" s="1"/>
  <c r="N252" i="1"/>
  <c r="N254" i="1" s="1"/>
  <c r="O253" i="1" s="1"/>
  <c r="F252" i="1"/>
  <c r="F251" i="1"/>
  <c r="F250" i="1"/>
  <c r="F249" i="1"/>
  <c r="F248" i="1"/>
  <c r="F247" i="1"/>
  <c r="F246" i="1"/>
  <c r="F245" i="1"/>
  <c r="F244" i="1"/>
  <c r="F243" i="1"/>
  <c r="F242" i="1"/>
  <c r="R241" i="1"/>
  <c r="Q241" i="1"/>
  <c r="F241" i="1"/>
  <c r="O240" i="1"/>
  <c r="F240" i="1"/>
  <c r="O239" i="1"/>
  <c r="F239" i="1"/>
  <c r="O238" i="1"/>
  <c r="P238" i="1" s="1"/>
  <c r="F238" i="1"/>
  <c r="O237" i="1"/>
  <c r="O241" i="1" s="1"/>
  <c r="F237" i="1"/>
  <c r="I230" i="1"/>
  <c r="H230" i="1"/>
  <c r="G230" i="1"/>
  <c r="F230" i="1"/>
  <c r="E230" i="1"/>
  <c r="I198" i="1"/>
  <c r="H198" i="1"/>
  <c r="F197" i="1"/>
  <c r="F196" i="1"/>
  <c r="F195" i="1"/>
  <c r="R194" i="1"/>
  <c r="Q194" i="1"/>
  <c r="F194" i="1"/>
  <c r="F193" i="1"/>
  <c r="O192" i="1"/>
  <c r="F192" i="1"/>
  <c r="F191" i="1"/>
  <c r="O190" i="1"/>
  <c r="F190" i="1"/>
  <c r="F189" i="1"/>
  <c r="O188" i="1"/>
  <c r="F188" i="1"/>
  <c r="F187" i="1"/>
  <c r="O186" i="1"/>
  <c r="F186" i="1"/>
  <c r="F185" i="1"/>
  <c r="O184" i="1"/>
  <c r="F184" i="1"/>
  <c r="F183" i="1"/>
  <c r="O182" i="1"/>
  <c r="F182" i="1"/>
  <c r="F181" i="1"/>
  <c r="O180" i="1"/>
  <c r="F180" i="1"/>
  <c r="F179" i="1"/>
  <c r="O178" i="1"/>
  <c r="F178" i="1"/>
  <c r="F177" i="1"/>
  <c r="O176" i="1"/>
  <c r="F176" i="1"/>
  <c r="F175" i="1"/>
  <c r="O174" i="1"/>
  <c r="F174" i="1"/>
  <c r="F173" i="1"/>
  <c r="O172" i="1"/>
  <c r="F172" i="1"/>
  <c r="F171" i="1"/>
  <c r="O170" i="1"/>
  <c r="F170" i="1"/>
  <c r="F169" i="1"/>
  <c r="O168" i="1"/>
  <c r="F168" i="1"/>
  <c r="F167" i="1"/>
  <c r="O166" i="1"/>
  <c r="O194" i="1" s="1"/>
  <c r="P180" i="1" s="1"/>
  <c r="F166" i="1"/>
  <c r="F165" i="1"/>
  <c r="R156" i="1"/>
  <c r="Q156" i="1"/>
  <c r="O155" i="1"/>
  <c r="O154" i="1"/>
  <c r="O153" i="1"/>
  <c r="O152" i="1"/>
  <c r="O151" i="1"/>
  <c r="E151" i="1"/>
  <c r="E152" i="1" s="1"/>
  <c r="D151" i="1"/>
  <c r="C151" i="1"/>
  <c r="C152" i="1" s="1"/>
  <c r="O150" i="1"/>
  <c r="C150" i="1"/>
  <c r="O149" i="1"/>
  <c r="C149" i="1"/>
  <c r="I136" i="1"/>
  <c r="H136" i="1"/>
  <c r="G136" i="1"/>
  <c r="F136" i="1"/>
  <c r="E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I105" i="1"/>
  <c r="H105" i="1"/>
  <c r="G105" i="1"/>
  <c r="F105" i="1"/>
  <c r="E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O81" i="1"/>
  <c r="C81" i="1"/>
  <c r="O80" i="1"/>
  <c r="C80" i="1"/>
  <c r="O79" i="1"/>
  <c r="C79" i="1"/>
  <c r="Q73" i="1"/>
  <c r="L73" i="1"/>
  <c r="M72" i="1"/>
  <c r="M71" i="1"/>
  <c r="M70" i="1"/>
  <c r="M69" i="1"/>
  <c r="G69" i="1"/>
  <c r="H65" i="1" s="1"/>
  <c r="M68" i="1"/>
  <c r="R67" i="1"/>
  <c r="M67" i="1"/>
  <c r="M66" i="1"/>
  <c r="M65" i="1"/>
  <c r="M64" i="1"/>
  <c r="R63" i="1"/>
  <c r="M63" i="1"/>
  <c r="M62" i="1"/>
  <c r="M61" i="1"/>
  <c r="H61" i="1"/>
  <c r="M60" i="1"/>
  <c r="R59" i="1"/>
  <c r="M59" i="1"/>
  <c r="M58" i="1"/>
  <c r="M57" i="1"/>
  <c r="N48" i="1"/>
  <c r="O47" i="1"/>
  <c r="O46" i="1"/>
  <c r="O45" i="1"/>
  <c r="O48" i="1" s="1"/>
  <c r="Q34" i="1"/>
  <c r="P34" i="1"/>
  <c r="O34" i="1"/>
  <c r="N34" i="1"/>
  <c r="M34" i="1"/>
  <c r="K33" i="1"/>
  <c r="K32" i="1"/>
  <c r="K34" i="1" s="1"/>
  <c r="K22" i="1"/>
  <c r="H57" i="1" l="1"/>
  <c r="R71" i="1"/>
  <c r="R69" i="1"/>
  <c r="R68" i="1"/>
  <c r="R64" i="1"/>
  <c r="R60" i="1"/>
  <c r="R72" i="1"/>
  <c r="R65" i="1"/>
  <c r="R61" i="1"/>
  <c r="R57" i="1"/>
  <c r="R70" i="1"/>
  <c r="R66" i="1"/>
  <c r="R62" i="1"/>
  <c r="R58" i="1"/>
  <c r="F198" i="1"/>
  <c r="G198" i="1" s="1"/>
  <c r="P170" i="1"/>
  <c r="P178" i="1"/>
  <c r="P186" i="1"/>
  <c r="P240" i="1"/>
  <c r="G264" i="1"/>
  <c r="G280" i="1"/>
  <c r="G284" i="1"/>
  <c r="F292" i="1"/>
  <c r="G256" i="1" s="1"/>
  <c r="M73" i="1"/>
  <c r="C105" i="1"/>
  <c r="D136" i="1"/>
  <c r="H137" i="1" s="1"/>
  <c r="E137" i="1"/>
  <c r="I137" i="1"/>
  <c r="D152" i="1"/>
  <c r="O156" i="1"/>
  <c r="G166" i="1"/>
  <c r="P168" i="1"/>
  <c r="P176" i="1"/>
  <c r="P184" i="1"/>
  <c r="G187" i="1"/>
  <c r="P192" i="1"/>
  <c r="P239" i="1"/>
  <c r="G242" i="1"/>
  <c r="G250" i="1"/>
  <c r="G262" i="1"/>
  <c r="G270" i="1"/>
  <c r="C334" i="1"/>
  <c r="H66" i="1"/>
  <c r="H62" i="1"/>
  <c r="H58" i="1"/>
  <c r="H56" i="1"/>
  <c r="H60" i="1"/>
  <c r="H67" i="1"/>
  <c r="H63" i="1"/>
  <c r="H59" i="1"/>
  <c r="H55" i="1"/>
  <c r="H68" i="1"/>
  <c r="H64" i="1"/>
  <c r="H54" i="1"/>
  <c r="F137" i="1"/>
  <c r="P166" i="1"/>
  <c r="G169" i="1"/>
  <c r="P174" i="1"/>
  <c r="G180" i="1"/>
  <c r="P182" i="1"/>
  <c r="P190" i="1"/>
  <c r="G248" i="1"/>
  <c r="G254" i="1"/>
  <c r="G260" i="1"/>
  <c r="G268" i="1"/>
  <c r="G275" i="1"/>
  <c r="G278" i="1"/>
  <c r="G282" i="1"/>
  <c r="G286" i="1"/>
  <c r="G290" i="1"/>
  <c r="G137" i="1"/>
  <c r="P150" i="1"/>
  <c r="P154" i="1"/>
  <c r="P172" i="1"/>
  <c r="G186" i="1"/>
  <c r="P188" i="1"/>
  <c r="G195" i="1"/>
  <c r="G246" i="1"/>
  <c r="G253" i="1"/>
  <c r="G258" i="1"/>
  <c r="G266" i="1"/>
  <c r="G291" i="1"/>
  <c r="G301" i="1"/>
  <c r="C301" i="1" s="1"/>
  <c r="P237" i="1"/>
  <c r="P241" i="1" l="1"/>
  <c r="G194" i="1"/>
  <c r="G183" i="1"/>
  <c r="G170" i="1"/>
  <c r="G188" i="1"/>
  <c r="G177" i="1"/>
  <c r="P194" i="1"/>
  <c r="G197" i="1"/>
  <c r="G174" i="1"/>
  <c r="P155" i="1"/>
  <c r="P153" i="1"/>
  <c r="P149" i="1"/>
  <c r="P151" i="1"/>
  <c r="G196" i="1"/>
  <c r="G184" i="1"/>
  <c r="G173" i="1"/>
  <c r="G165" i="1"/>
  <c r="G191" i="1"/>
  <c r="G178" i="1"/>
  <c r="G167" i="1"/>
  <c r="G185" i="1"/>
  <c r="G182" i="1"/>
  <c r="G171" i="1"/>
  <c r="P152" i="1"/>
  <c r="G289" i="1"/>
  <c r="G287" i="1"/>
  <c r="G285" i="1"/>
  <c r="G283" i="1"/>
  <c r="G281" i="1"/>
  <c r="G279" i="1"/>
  <c r="G277" i="1"/>
  <c r="G274" i="1"/>
  <c r="G292" i="1"/>
  <c r="G271" i="1"/>
  <c r="G263" i="1"/>
  <c r="G255" i="1"/>
  <c r="G251" i="1"/>
  <c r="G243" i="1"/>
  <c r="G240" i="1"/>
  <c r="G273" i="1"/>
  <c r="G265" i="1"/>
  <c r="G257" i="1"/>
  <c r="G245" i="1"/>
  <c r="G241" i="1"/>
  <c r="G237" i="1"/>
  <c r="G267" i="1"/>
  <c r="G259" i="1"/>
  <c r="G247" i="1"/>
  <c r="G238" i="1"/>
  <c r="G269" i="1"/>
  <c r="G261" i="1"/>
  <c r="G249" i="1"/>
  <c r="G239" i="1"/>
  <c r="G276" i="1"/>
  <c r="G252" i="1"/>
  <c r="G192" i="1"/>
  <c r="G181" i="1"/>
  <c r="R73" i="1"/>
  <c r="G176" i="1"/>
  <c r="G175" i="1"/>
  <c r="G193" i="1"/>
  <c r="G172" i="1"/>
  <c r="H69" i="1"/>
  <c r="G190" i="1"/>
  <c r="G179" i="1"/>
  <c r="G288" i="1"/>
  <c r="G272" i="1"/>
  <c r="G244" i="1"/>
  <c r="G189" i="1"/>
  <c r="G168" i="1"/>
  <c r="P156" i="1" l="1"/>
</calcChain>
</file>

<file path=xl/sharedStrings.xml><?xml version="1.0" encoding="utf-8"?>
<sst xmlns="http://schemas.openxmlformats.org/spreadsheetml/2006/main" count="486" uniqueCount="218">
  <si>
    <t>REPORTE ESTADÍSTICO DE ACCIONES PREVENTIVAS REALIZADAS POR LOS CENTROS EMERGENCIA MUJER</t>
  </si>
  <si>
    <t>Periodo: Enero - Febrero, 2025 (Preliminar)</t>
  </si>
  <si>
    <t>Periodo: 2021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</si>
  <si>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</si>
  <si>
    <t>Mes</t>
  </si>
  <si>
    <t>Total</t>
  </si>
  <si>
    <t>Enero</t>
  </si>
  <si>
    <t>Febrero</t>
  </si>
  <si>
    <t>Estrategia comunitaria</t>
  </si>
  <si>
    <t>Estrategia educativa</t>
  </si>
  <si>
    <t>Estrategia comunicacional</t>
  </si>
  <si>
    <t>Acciones transversales</t>
  </si>
  <si>
    <t>PPoR</t>
  </si>
  <si>
    <t>Leyenda</t>
  </si>
  <si>
    <t>Intervalo</t>
  </si>
  <si>
    <t>72 a 278 acciones</t>
  </si>
  <si>
    <t>279 a 485 acciones</t>
  </si>
  <si>
    <t>486 a 692 acciones</t>
  </si>
  <si>
    <t>Participación del Programa Nacional Aurora</t>
  </si>
  <si>
    <t>% Acción</t>
  </si>
  <si>
    <t>693 a 898 acciones</t>
  </si>
  <si>
    <t>Organizador</t>
  </si>
  <si>
    <t>899 a 1 105 acciones</t>
  </si>
  <si>
    <t>Coorganizador</t>
  </si>
  <si>
    <t>1 106 a 2 311 acciones</t>
  </si>
  <si>
    <t>Invitado</t>
  </si>
  <si>
    <t>Intervención</t>
  </si>
  <si>
    <t>%</t>
  </si>
  <si>
    <t>Capacitación y sensibilización a la comunidad</t>
  </si>
  <si>
    <t>Orientación a varones para la construcción de una nueva forma de masculinidad que no permita la transmisión del ciclo de violencia</t>
  </si>
  <si>
    <t>Institución que coorganizó con el Programa Nacional Aurora</t>
  </si>
  <si>
    <t>Institución que invitó al Programa Nacional Aurora</t>
  </si>
  <si>
    <t>Desarrollo de habilidades para fortalecer autoestima y capacidad de decisión frente a situaciones de violencia</t>
  </si>
  <si>
    <t>Empoderamiento socioeconómico de las mujeres víctimas o en situación de riesgo</t>
  </si>
  <si>
    <t>Gobiernos regionales</t>
  </si>
  <si>
    <t>Prevención en la comunidad educativa</t>
  </si>
  <si>
    <t>Gobiernos locales (Prov./Dist.)</t>
  </si>
  <si>
    <t>Acciones de sensibilización campaña 25 de noviembre</t>
  </si>
  <si>
    <t>Instituciones educativas</t>
  </si>
  <si>
    <t>Comunicación para el cambio de comportamiento</t>
  </si>
  <si>
    <t>Universidades/Institutos</t>
  </si>
  <si>
    <t>Incidencia con autoridades, espacios de concertación y empresas</t>
  </si>
  <si>
    <t>Instituciones públicas</t>
  </si>
  <si>
    <t>Desarrollo de capacidades</t>
  </si>
  <si>
    <t>Instituciones privadas</t>
  </si>
  <si>
    <t>Acciones de movilización masiva, artísticas, culturales y edu-entretenimiento</t>
  </si>
  <si>
    <t>Iglesias</t>
  </si>
  <si>
    <t>Acciones en tambos</t>
  </si>
  <si>
    <t>Organizaciones sociales</t>
  </si>
  <si>
    <t>Empoderamiento económico</t>
  </si>
  <si>
    <t>Comité/Mesa/Red</t>
  </si>
  <si>
    <t>Fortalecimiento organizacional comunitario</t>
  </si>
  <si>
    <t>Comunidades</t>
  </si>
  <si>
    <t>Fortalecimiento de habilidades de decisión</t>
  </si>
  <si>
    <t>Agencias de cooperación internacional</t>
  </si>
  <si>
    <t>Trabajo con hombres</t>
  </si>
  <si>
    <t>Empresas</t>
  </si>
  <si>
    <t>Medios de comunicación</t>
  </si>
  <si>
    <t>ONG</t>
  </si>
  <si>
    <t>Otras instituciones</t>
  </si>
  <si>
    <t>Gobiernos locales (Distritales)</t>
  </si>
  <si>
    <t>Región</t>
  </si>
  <si>
    <t>Variación porcentual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</si>
  <si>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</si>
  <si>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</si>
  <si>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</si>
  <si>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</si>
  <si>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</si>
  <si>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</si>
  <si>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</si>
  <si>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</si>
  <si>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</si>
  <si>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</si>
  <si>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</si>
  <si>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</si>
  <si>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</si>
  <si>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</si>
  <si>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</si>
  <si>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</si>
  <si>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</si>
  <si>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</si>
  <si>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</si>
  <si>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</si>
  <si>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</si>
  <si>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</si>
  <si>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</si>
  <si>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</si>
  <si>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</si>
  <si>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</si>
  <si>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</t>
  </si>
  <si>
    <t>Región de ubicación del CEM</t>
  </si>
  <si>
    <t>Total de acciones preventivas</t>
  </si>
  <si>
    <t>2025 *</t>
  </si>
  <si>
    <t>Huánuco</t>
  </si>
  <si>
    <t>Apurímac</t>
  </si>
  <si>
    <t>Áncash</t>
  </si>
  <si>
    <t>San Martín</t>
  </si>
  <si>
    <t>Junín</t>
  </si>
  <si>
    <t>* Información estadística preliminar a febrero de 2025.</t>
  </si>
  <si>
    <t>SECCION II: CARACTERISTICAS DE LA POBLACIÓN INFORMADA EN LAS ACCIONES PREVENTIVAS</t>
  </si>
  <si>
    <t>Mujer</t>
  </si>
  <si>
    <t>Hombre</t>
  </si>
  <si>
    <t>Grupo
de edad</t>
  </si>
  <si>
    <t>&lt; 6 años</t>
  </si>
  <si>
    <t>6 a 11 años</t>
  </si>
  <si>
    <t>12 a 14 años</t>
  </si>
  <si>
    <t>15 a 17 años</t>
  </si>
  <si>
    <t>18 a 29 años</t>
  </si>
  <si>
    <t>30 a 59 años</t>
  </si>
  <si>
    <t>60 a más años</t>
  </si>
  <si>
    <t>Tipo de beneficiario/a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</si>
  <si>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</si>
  <si>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</si>
  <si>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</si>
  <si>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</si>
  <si>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</si>
  <si>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</si>
  <si>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</si>
  <si>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</si>
  <si>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</si>
  <si>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</si>
  <si>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</si>
  <si>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en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</si>
  <si>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</si>
  <si>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</si>
  <si>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</si>
  <si>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</si>
  <si>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</si>
  <si>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</si>
  <si>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</si>
  <si>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</si>
  <si>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</si>
  <si>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</si>
  <si>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organizaciones sociales</t>
  </si>
  <si>
    <t>Integrantes de redes comunales</t>
  </si>
  <si>
    <t>Representantes de ONG</t>
  </si>
  <si>
    <t>Integrantes de Instancia/Mesa/Comité/Red</t>
  </si>
  <si>
    <t>Agentes comunitarios</t>
  </si>
  <si>
    <t>Hombres y mujeres integrantes de hogares</t>
  </si>
  <si>
    <t>Autoridades académicas</t>
  </si>
  <si>
    <t>Servidores/as públicos/as</t>
  </si>
  <si>
    <t>Trabajadores/as del hogar</t>
  </si>
  <si>
    <t>Población en general</t>
  </si>
  <si>
    <t>Otro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</si>
  <si>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  <r>
      <rPr>
        <b/>
        <sz val="12"/>
        <color theme="1"/>
        <rFont val="Arial Narrow"/>
        <family val="2"/>
      </rPr>
      <t>, Año 2025</t>
    </r>
  </si>
  <si>
    <t>1 334 a 4 111 personas</t>
  </si>
  <si>
    <t>4 112 a 6 889 personas</t>
  </si>
  <si>
    <t>6 890 a 9 667 personas</t>
  </si>
  <si>
    <t>9 668 a 12 444 personas</t>
  </si>
  <si>
    <t>12 445 a 15 222 personas</t>
  </si>
  <si>
    <t>15 223 a 27 166 personas</t>
  </si>
  <si>
    <t>Temática principal de la acción preventiva</t>
  </si>
  <si>
    <t>Tipo de acción preventiva</t>
  </si>
  <si>
    <t>Sexo</t>
  </si>
  <si>
    <t>Derechos humanos y ciudadanía</t>
  </si>
  <si>
    <t>Sostenida</t>
  </si>
  <si>
    <t>Derechos sexuales y reproductivos</t>
  </si>
  <si>
    <t>Breve</t>
  </si>
  <si>
    <t>Género</t>
  </si>
  <si>
    <t>Asistencia técnica</t>
  </si>
  <si>
    <t>Masculinidad</t>
  </si>
  <si>
    <t>A demanda</t>
  </si>
  <si>
    <t>Gestión, planificación y redes</t>
  </si>
  <si>
    <t>Liderazgo</t>
  </si>
  <si>
    <t>Violencia contra la mujer</t>
  </si>
  <si>
    <t>Violencia contra los integrantes del grupo familiar / Violencia familiar</t>
  </si>
  <si>
    <t>Violencia de género</t>
  </si>
  <si>
    <t>Feminicidio/Tentativa</t>
  </si>
  <si>
    <t>Violencia en relaciones de pareja</t>
  </si>
  <si>
    <t>Violencia física</t>
  </si>
  <si>
    <t>Violencia psicológica</t>
  </si>
  <si>
    <t>Violencia económica/Patrimonial</t>
  </si>
  <si>
    <t>Área donde se realizó la acción preventiva</t>
  </si>
  <si>
    <t>Violencia sexual</t>
  </si>
  <si>
    <t>Trata</t>
  </si>
  <si>
    <t>Urbana</t>
  </si>
  <si>
    <t>Acoso sexual en espacios públicos</t>
  </si>
  <si>
    <t>Rural</t>
  </si>
  <si>
    <t>Hostigamiento sexual</t>
  </si>
  <si>
    <t>Prostitución forzada</t>
  </si>
  <si>
    <t>Explotación sexual comercial</t>
  </si>
  <si>
    <t>Violencia contra mujeres migrantes</t>
  </si>
  <si>
    <t>Violencia contra mujeres privadas de libertad</t>
  </si>
  <si>
    <t>Violencia contra mujeres con discapacidad</t>
  </si>
  <si>
    <t>Violencia por orientación sexual</t>
  </si>
  <si>
    <t>Violencia contra mujeres indígenas u originarias</t>
  </si>
  <si>
    <t>Violencia contra mujeres afroperuanas</t>
  </si>
  <si>
    <t>Violencia contra mujeres adultas mayores</t>
  </si>
  <si>
    <t>Violencia en los servicios de salud sexual y reproductivo</t>
  </si>
  <si>
    <t>Esterilizaciones forzadas</t>
  </si>
  <si>
    <t>Violencia contra mujeres con VIH</t>
  </si>
  <si>
    <t>Violencia y TIC</t>
  </si>
  <si>
    <t>Violencia en conflictos sociales</t>
  </si>
  <si>
    <t>Violencia en conflicto armado</t>
  </si>
  <si>
    <t>Acoso político</t>
  </si>
  <si>
    <t>Secuestro / Tortura</t>
  </si>
  <si>
    <t>Violencia Institucional</t>
  </si>
  <si>
    <t>Maltrato infantil y adolescente</t>
  </si>
  <si>
    <t>Abuso sexual infantil</t>
  </si>
  <si>
    <t>Prevención de drogas asociados a la violencia</t>
  </si>
  <si>
    <t>Bullying / Violencia escolar</t>
  </si>
  <si>
    <t>Marco normativo internacional y nacional</t>
  </si>
  <si>
    <t>Seguridad ciudadana</t>
  </si>
  <si>
    <t>Planes nacionales</t>
  </si>
  <si>
    <t>Descentralización</t>
  </si>
  <si>
    <t>Organización comunal</t>
  </si>
  <si>
    <t>Estrategias de prevención de la violencia</t>
  </si>
  <si>
    <t>Buen trato</t>
  </si>
  <si>
    <t>Crecimiento y desarrollo personal / Familiar</t>
  </si>
  <si>
    <t>Pautas de crianza</t>
  </si>
  <si>
    <t>Familia</t>
  </si>
  <si>
    <t>Emprendimiento económico</t>
  </si>
  <si>
    <t>Calidad de atención frente a la violencia</t>
  </si>
  <si>
    <t>Tolerancia social</t>
  </si>
  <si>
    <t>Tratamiento de la noticia</t>
  </si>
  <si>
    <t xml:space="preserve"> </t>
  </si>
  <si>
    <t>Subtotal</t>
  </si>
  <si>
    <t>Fuente: Registro de acciones preventivas / SGIC / UPPM /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</si>
</sst>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Univers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4"/>
      <color rgb="FFFF0000"/>
      <name val="Arial Narrow"/>
      <family val="2"/>
    </font>
    <font>
      <b/>
      <sz val="11"/>
      <name val="Arial"/>
      <family val="2"/>
    </font>
    <font>
      <b/>
      <sz val="10.5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4"/>
      <color rgb="FFFF8080"/>
      <name val="Arial Narrow"/>
      <family val="2"/>
    </font>
    <font>
      <b/>
      <sz val="1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rgb="FF75717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FFF7F7"/>
        <bgColor indexed="9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0CECE"/>
        <bgColor indexed="9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24" fillId="0" borderId="0" applyBorder="0"/>
    <xf numFmtId="0" fontId="26" fillId="0" borderId="0"/>
    <xf numFmtId="9" fontId="7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0" borderId="0" xfId="0" applyFont="1"/>
    <xf numFmtId="0" fontId="8" fillId="3" borderId="0" xfId="2" applyFont="1" applyFill="1" applyAlignment="1">
      <alignment horizontal="centerContinuous" vertical="center"/>
    </xf>
    <xf numFmtId="0" fontId="9" fillId="4" borderId="0" xfId="0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8" fillId="0" borderId="0" xfId="0" applyFont="1" applyAlignment="1">
      <alignment horizontal="center" wrapText="1"/>
    </xf>
    <xf numFmtId="0" fontId="17" fillId="4" borderId="0" xfId="0" applyFont="1" applyFill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21" fillId="4" borderId="4" xfId="0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/>
    </xf>
    <xf numFmtId="0" fontId="22" fillId="6" borderId="5" xfId="0" applyFont="1" applyFill="1" applyBorder="1" applyAlignment="1">
      <alignment horizontal="center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left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5" fillId="8" borderId="7" xfId="3" applyFont="1" applyFill="1" applyBorder="1" applyAlignment="1">
      <alignment horizontal="center" vertical="center"/>
    </xf>
    <xf numFmtId="0" fontId="25" fillId="8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7" fillId="9" borderId="0" xfId="4" applyFont="1" applyFill="1"/>
    <xf numFmtId="3" fontId="27" fillId="0" borderId="8" xfId="3" applyNumberFormat="1" applyFont="1" applyBorder="1" applyAlignment="1">
      <alignment horizontal="left" vertical="center"/>
    </xf>
    <xf numFmtId="3" fontId="27" fillId="0" borderId="7" xfId="3" applyNumberFormat="1" applyFont="1" applyBorder="1" applyAlignment="1">
      <alignment horizontal="left" vertical="center"/>
    </xf>
    <xf numFmtId="0" fontId="27" fillId="10" borderId="0" xfId="4" applyFont="1" applyFill="1"/>
    <xf numFmtId="0" fontId="27" fillId="11" borderId="0" xfId="4" applyFont="1" applyFill="1"/>
    <xf numFmtId="0" fontId="20" fillId="7" borderId="6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27" fillId="13" borderId="0" xfId="4" applyFont="1" applyFill="1"/>
    <xf numFmtId="0" fontId="21" fillId="14" borderId="4" xfId="0" applyFont="1" applyFill="1" applyBorder="1" applyAlignment="1">
      <alignment horizontal="left" vertical="center" wrapText="1"/>
    </xf>
    <xf numFmtId="3" fontId="23" fillId="14" borderId="3" xfId="0" applyNumberFormat="1" applyFont="1" applyFill="1" applyBorder="1" applyAlignment="1">
      <alignment horizontal="center" vertical="center" wrapText="1"/>
    </xf>
    <xf numFmtId="164" fontId="21" fillId="14" borderId="3" xfId="1" applyNumberFormat="1" applyFont="1" applyFill="1" applyBorder="1" applyAlignment="1">
      <alignment horizontal="center" vertical="center" wrapText="1"/>
    </xf>
    <xf numFmtId="0" fontId="27" fillId="15" borderId="0" xfId="4" applyFont="1" applyFill="1"/>
    <xf numFmtId="0" fontId="21" fillId="4" borderId="3" xfId="0" applyFont="1" applyFill="1" applyBorder="1" applyAlignment="1">
      <alignment horizontal="left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0" fontId="27" fillId="16" borderId="0" xfId="4" applyFont="1" applyFill="1"/>
    <xf numFmtId="0" fontId="20" fillId="4" borderId="0" xfId="0" applyFont="1" applyFill="1" applyAlignment="1">
      <alignment horizontal="left" vertical="center"/>
    </xf>
    <xf numFmtId="9" fontId="22" fillId="6" borderId="5" xfId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164" fontId="22" fillId="6" borderId="5" xfId="1" applyNumberFormat="1" applyFont="1" applyFill="1" applyBorder="1" applyAlignment="1">
      <alignment horizontal="center" vertical="center" wrapText="1"/>
    </xf>
    <xf numFmtId="0" fontId="28" fillId="17" borderId="0" xfId="2" applyFont="1" applyFill="1" applyAlignment="1">
      <alignment vertical="top"/>
    </xf>
    <xf numFmtId="0" fontId="29" fillId="18" borderId="10" xfId="2" applyFont="1" applyFill="1" applyBorder="1" applyAlignment="1">
      <alignment horizontal="center" vertical="center" wrapText="1"/>
    </xf>
    <xf numFmtId="0" fontId="29" fillId="18" borderId="11" xfId="2" applyFont="1" applyFill="1" applyBorder="1" applyAlignment="1">
      <alignment horizontal="center" vertical="center" wrapText="1"/>
    </xf>
    <xf numFmtId="0" fontId="29" fillId="18" borderId="12" xfId="2" applyFont="1" applyFill="1" applyBorder="1" applyAlignment="1">
      <alignment horizontal="center" vertical="center" wrapText="1"/>
    </xf>
    <xf numFmtId="0" fontId="29" fillId="18" borderId="13" xfId="2" applyFont="1" applyFill="1" applyBorder="1" applyAlignment="1">
      <alignment horizontal="center" vertical="center" wrapText="1"/>
    </xf>
    <xf numFmtId="3" fontId="30" fillId="0" borderId="14" xfId="2" applyNumberFormat="1" applyFont="1" applyBorder="1" applyAlignment="1">
      <alignment horizontal="left" vertical="center"/>
    </xf>
    <xf numFmtId="3" fontId="31" fillId="0" borderId="14" xfId="2" applyNumberFormat="1" applyFont="1" applyBorder="1" applyAlignment="1">
      <alignment horizontal="center" vertical="center"/>
    </xf>
    <xf numFmtId="3" fontId="22" fillId="0" borderId="14" xfId="2" applyNumberFormat="1" applyFont="1" applyBorder="1" applyAlignment="1">
      <alignment horizontal="left" vertical="center"/>
    </xf>
    <xf numFmtId="3" fontId="22" fillId="0" borderId="14" xfId="2" applyNumberFormat="1" applyFont="1" applyBorder="1" applyAlignment="1">
      <alignment horizontal="center" vertical="center"/>
    </xf>
    <xf numFmtId="3" fontId="4" fillId="0" borderId="14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30" fillId="0" borderId="15" xfId="2" applyNumberFormat="1" applyFont="1" applyBorder="1" applyAlignment="1">
      <alignment horizontal="left" vertical="center"/>
    </xf>
    <xf numFmtId="3" fontId="22" fillId="0" borderId="15" xfId="2" applyNumberFormat="1" applyFont="1" applyBorder="1" applyAlignment="1">
      <alignment horizontal="left" vertical="center"/>
    </xf>
    <xf numFmtId="3" fontId="4" fillId="0" borderId="15" xfId="2" applyNumberFormat="1" applyFont="1" applyBorder="1" applyAlignment="1">
      <alignment horizontal="center" vertical="center"/>
    </xf>
    <xf numFmtId="0" fontId="32" fillId="4" borderId="0" xfId="0" applyFont="1" applyFill="1" applyAlignment="1">
      <alignment horizontal="left" vertical="center"/>
    </xf>
    <xf numFmtId="0" fontId="33" fillId="8" borderId="16" xfId="2" applyFont="1" applyFill="1" applyBorder="1" applyAlignment="1">
      <alignment horizontal="center" vertical="center"/>
    </xf>
    <xf numFmtId="164" fontId="22" fillId="0" borderId="16" xfId="5" applyNumberFormat="1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/>
    </xf>
    <xf numFmtId="3" fontId="30" fillId="4" borderId="3" xfId="0" applyNumberFormat="1" applyFont="1" applyFill="1" applyBorder="1" applyAlignment="1">
      <alignment horizontal="center" vertical="center"/>
    </xf>
    <xf numFmtId="164" fontId="21" fillId="4" borderId="3" xfId="1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3" fillId="4" borderId="3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23" fillId="4" borderId="4" xfId="0" applyNumberFormat="1" applyFont="1" applyFill="1" applyBorder="1" applyAlignment="1">
      <alignment horizontal="center" vertical="center"/>
    </xf>
    <xf numFmtId="164" fontId="33" fillId="0" borderId="16" xfId="5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left" vertical="center"/>
    </xf>
    <xf numFmtId="164" fontId="22" fillId="19" borderId="5" xfId="1" applyNumberFormat="1" applyFont="1" applyFill="1" applyBorder="1" applyAlignment="1">
      <alignment horizontal="center" vertical="center"/>
    </xf>
    <xf numFmtId="3" fontId="22" fillId="19" borderId="5" xfId="0" applyNumberFormat="1" applyFont="1" applyFill="1" applyBorder="1" applyAlignment="1">
      <alignment horizontal="center" vertical="center"/>
    </xf>
    <xf numFmtId="0" fontId="7" fillId="20" borderId="0" xfId="2" applyFill="1" applyAlignment="1">
      <alignment vertical="center"/>
    </xf>
    <xf numFmtId="0" fontId="3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left"/>
    </xf>
    <xf numFmtId="0" fontId="20" fillId="5" borderId="1" xfId="0" applyFont="1" applyFill="1" applyBorder="1" applyAlignment="1">
      <alignment horizontal="left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horizontal="center" vertical="center"/>
    </xf>
    <xf numFmtId="164" fontId="22" fillId="4" borderId="3" xfId="1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horizontal="center" vertical="center" wrapText="1"/>
    </xf>
    <xf numFmtId="164" fontId="21" fillId="4" borderId="0" xfId="1" applyNumberFormat="1" applyFont="1" applyFill="1" applyBorder="1" applyAlignment="1">
      <alignment horizontal="center" vertical="center" wrapText="1"/>
    </xf>
    <xf numFmtId="3" fontId="23" fillId="4" borderId="0" xfId="0" applyNumberFormat="1" applyFont="1" applyFill="1" applyAlignment="1">
      <alignment horizontal="center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64" fontId="22" fillId="4" borderId="0" xfId="1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wrapText="1"/>
    </xf>
    <xf numFmtId="0" fontId="29" fillId="18" borderId="0" xfId="2" applyFont="1" applyFill="1" applyAlignment="1">
      <alignment horizontal="center" vertical="center" wrapText="1"/>
    </xf>
    <xf numFmtId="0" fontId="29" fillId="18" borderId="1" xfId="2" applyFont="1" applyFill="1" applyBorder="1" applyAlignment="1">
      <alignment horizontal="center" vertical="center" wrapText="1"/>
    </xf>
    <xf numFmtId="0" fontId="25" fillId="8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7" fillId="9" borderId="18" xfId="4" applyFont="1" applyFill="1" applyBorder="1"/>
    <xf numFmtId="0" fontId="27" fillId="10" borderId="18" xfId="4" applyFont="1" applyFill="1" applyBorder="1"/>
    <xf numFmtId="0" fontId="27" fillId="11" borderId="18" xfId="4" applyFont="1" applyFill="1" applyBorder="1"/>
    <xf numFmtId="0" fontId="27" fillId="13" borderId="18" xfId="4" applyFont="1" applyFill="1" applyBorder="1"/>
    <xf numFmtId="0" fontId="27" fillId="15" borderId="18" xfId="4" applyFont="1" applyFill="1" applyBorder="1"/>
    <xf numFmtId="0" fontId="27" fillId="16" borderId="19" xfId="4" applyFont="1" applyFill="1" applyBorder="1"/>
    <xf numFmtId="0" fontId="20" fillId="5" borderId="2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/>
    </xf>
    <xf numFmtId="0" fontId="21" fillId="4" borderId="22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21" fillId="4" borderId="23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37" fillId="12" borderId="6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horizontal="center" vertical="center"/>
    </xf>
    <xf numFmtId="0" fontId="22" fillId="6" borderId="5" xfId="0" applyFont="1" applyFill="1" applyBorder="1" applyAlignment="1">
      <alignment horizontal="centerContinuous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7" borderId="6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22" fillId="6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 vertical="center"/>
    </xf>
    <xf numFmtId="0" fontId="41" fillId="2" borderId="0" xfId="0" applyFont="1" applyFill="1"/>
  </cellXfs>
  <cellStyles count="6">
    <cellStyle name="Normal" xfId="0" builtinId="0"/>
    <cellStyle name="Normal 2 2" xfId="3" xr:uid="{7EFE860F-03F1-4854-AB6E-DBFDCD54255E}"/>
    <cellStyle name="Normal 2 3" xfId="2" xr:uid="{8C93C89A-AEDF-4EE8-9D2B-AF83D35ACD85}"/>
    <cellStyle name="Normal 2 4" xfId="4" xr:uid="{0FC3F8E4-68B7-4DE9-A754-6484225AD7AA}"/>
    <cellStyle name="Porcentaje" xfId="1" builtinId="5"/>
    <cellStyle name="Porcentaje 2 2" xfId="5" xr:uid="{C238D7F4-79AB-4489-A50C-E2935FF0D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13936438274968821"/>
          <c:y val="5.93248543812721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7C-496A-982B-FCE802184FCD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7C-496A-982B-FCE802184F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AP!$J$20:$J$21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AP!$K$20:$K$21</c:f>
              <c:numCache>
                <c:formatCode>#,##0</c:formatCode>
                <c:ptCount val="2"/>
                <c:pt idx="0">
                  <c:v>5428</c:v>
                </c:pt>
                <c:pt idx="1">
                  <c:v>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7C-496A-982B-FCE802184F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0618918112910756"/>
          <c:y val="5.8644947490578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1734050661423038"/>
          <c:y val="0.25031645702199429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AP!$D$151:$E$151</c:f>
              <c:strCache>
                <c:ptCount val="2"/>
                <c:pt idx="0">
                  <c:v>88,091</c:v>
                </c:pt>
                <c:pt idx="1">
                  <c:v>71,082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2C2F-442A-BF6A-B999A1B7BDC0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2C2F-442A-BF6A-B999A1B7BDC0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2F-442A-BF6A-B999A1B7BDC0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2F-442A-BF6A-B999A1B7BD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AP!$D$148:$E$148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AP!$D$151:$E$151</c:f>
              <c:numCache>
                <c:formatCode>#,##0</c:formatCode>
                <c:ptCount val="2"/>
                <c:pt idx="0">
                  <c:v>88091</c:v>
                </c:pt>
                <c:pt idx="1">
                  <c:v>71082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F-442A-BF6A-B999A1B7BD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AP!$P$251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FF-443A-8E79-96574700B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AP!$L$252:$L$253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AP!$P$252:$P$253</c:f>
              <c:numCache>
                <c:formatCode>#,##0</c:formatCode>
                <c:ptCount val="2"/>
                <c:pt idx="0">
                  <c:v>77571</c:v>
                </c:pt>
                <c:pt idx="1">
                  <c:v>10520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F-443A-8E79-96574700B300}"/>
            </c:ext>
          </c:extLst>
        </c:ser>
        <c:ser>
          <c:idx val="1"/>
          <c:order val="1"/>
          <c:tx>
            <c:strRef>
              <c:f>AP!$Q$251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F-443A-8E79-96574700B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AP!$L$252:$L$253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AP!$Q$252:$Q$253</c:f>
              <c:numCache>
                <c:formatCode>#,##0</c:formatCode>
                <c:ptCount val="2"/>
                <c:pt idx="0">
                  <c:v>65700</c:v>
                </c:pt>
                <c:pt idx="1">
                  <c:v>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FF-443A-8E79-96574700B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acciones preventivas realizadas por los Centros de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AP!$N$108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AP!$M$109:$M$134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Amazonas</c:v>
                </c:pt>
                <c:pt idx="5">
                  <c:v>Huancavelica</c:v>
                </c:pt>
                <c:pt idx="6">
                  <c:v>Loreto</c:v>
                </c:pt>
                <c:pt idx="7">
                  <c:v>Pasco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Piura</c:v>
                </c:pt>
                <c:pt idx="14">
                  <c:v>Puno</c:v>
                </c:pt>
                <c:pt idx="15">
                  <c:v>Callao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Arequipa</c:v>
                </c:pt>
                <c:pt idx="23">
                  <c:v>Cusco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AP!$N$109:$N$134</c:f>
              <c:numCache>
                <c:formatCode>#,##0</c:formatCode>
                <c:ptCount val="26"/>
                <c:pt idx="0">
                  <c:v>3134</c:v>
                </c:pt>
                <c:pt idx="1">
                  <c:v>4829</c:v>
                </c:pt>
                <c:pt idx="2">
                  <c:v>5322</c:v>
                </c:pt>
                <c:pt idx="3">
                  <c:v>5637</c:v>
                </c:pt>
                <c:pt idx="4">
                  <c:v>8380</c:v>
                </c:pt>
                <c:pt idx="5">
                  <c:v>8452</c:v>
                </c:pt>
                <c:pt idx="6">
                  <c:v>8832</c:v>
                </c:pt>
                <c:pt idx="7">
                  <c:v>8952</c:v>
                </c:pt>
                <c:pt idx="8">
                  <c:v>9544</c:v>
                </c:pt>
                <c:pt idx="9">
                  <c:v>10237</c:v>
                </c:pt>
                <c:pt idx="10">
                  <c:v>11938</c:v>
                </c:pt>
                <c:pt idx="11">
                  <c:v>14394</c:v>
                </c:pt>
                <c:pt idx="12">
                  <c:v>14937</c:v>
                </c:pt>
                <c:pt idx="13">
                  <c:v>14940</c:v>
                </c:pt>
                <c:pt idx="14">
                  <c:v>15199</c:v>
                </c:pt>
                <c:pt idx="15">
                  <c:v>15208</c:v>
                </c:pt>
                <c:pt idx="16">
                  <c:v>16685</c:v>
                </c:pt>
                <c:pt idx="17">
                  <c:v>18643</c:v>
                </c:pt>
                <c:pt idx="18">
                  <c:v>19623</c:v>
                </c:pt>
                <c:pt idx="19">
                  <c:v>20258</c:v>
                </c:pt>
                <c:pt idx="20">
                  <c:v>22170</c:v>
                </c:pt>
                <c:pt idx="21">
                  <c:v>26160</c:v>
                </c:pt>
                <c:pt idx="22">
                  <c:v>30158</c:v>
                </c:pt>
                <c:pt idx="23">
                  <c:v>30753</c:v>
                </c:pt>
                <c:pt idx="24">
                  <c:v>37459</c:v>
                </c:pt>
                <c:pt idx="25">
                  <c:v>66707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E7E-484A-8DF8-DA62CD5FC1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576943</xdr:colOff>
      <xdr:row>14</xdr:row>
      <xdr:rowOff>272142</xdr:rowOff>
    </xdr:from>
    <xdr:to>
      <xdr:col>17</xdr:col>
      <xdr:colOff>54427</xdr:colOff>
      <xdr:row>26</xdr:row>
      <xdr:rowOff>32657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A01BF1CF-0EF0-4F5A-BD3B-310916842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384310</xdr:colOff>
      <xdr:row>144</xdr:row>
      <xdr:rowOff>244065</xdr:rowOff>
    </xdr:from>
    <xdr:to>
      <xdr:col>11</xdr:col>
      <xdr:colOff>209418</xdr:colOff>
      <xdr:row>157</xdr:row>
      <xdr:rowOff>178522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A5380B6-DC2E-4ACD-836E-B6775668E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99F5FC0-CDDA-4B5F-8753-63443D05381A}"/>
            </a:ext>
          </a:extLst>
        </xdr:cNvPr>
        <xdr:cNvGrpSpPr/>
      </xdr:nvGrpSpPr>
      <xdr:grpSpPr>
        <a:xfrm>
          <a:off x="123265" y="2795348"/>
          <a:ext cx="17316673" cy="376752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7454CB6B-69B2-4288-A580-D471480698CC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5F97A5FA-FA7E-4893-B2CF-A43A40E678CC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50</xdr:row>
      <xdr:rowOff>46808</xdr:rowOff>
    </xdr:from>
    <xdr:to>
      <xdr:col>8</xdr:col>
      <xdr:colOff>21772</xdr:colOff>
      <xdr:row>51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1317C08-20DC-47A0-995D-79C0A5DDE59E}"/>
            </a:ext>
          </a:extLst>
        </xdr:cNvPr>
        <xdr:cNvGrpSpPr/>
      </xdr:nvGrpSpPr>
      <xdr:grpSpPr>
        <a:xfrm>
          <a:off x="191498" y="13325779"/>
          <a:ext cx="7102892" cy="283391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727CC2F-35B0-4200-BFE2-C4CE8BE138BF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C8D37AAA-3422-4FD7-A810-3B9AAF088932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77639</xdr:colOff>
      <xdr:row>139</xdr:row>
      <xdr:rowOff>67300</xdr:rowOff>
    </xdr:from>
    <xdr:to>
      <xdr:col>18</xdr:col>
      <xdr:colOff>14504</xdr:colOff>
      <xdr:row>142</xdr:row>
      <xdr:rowOff>41208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9EA634A-08FE-4393-B10B-98E70BAC2F62}"/>
            </a:ext>
          </a:extLst>
        </xdr:cNvPr>
        <xdr:cNvGrpSpPr/>
      </xdr:nvGrpSpPr>
      <xdr:grpSpPr>
        <a:xfrm>
          <a:off x="77639" y="41159271"/>
          <a:ext cx="17373218" cy="354908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CEC834A1-B6C2-4B40-A66F-6247F46BDE5C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917A8101-E935-41A6-BFDA-0E8249F74806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160</xdr:row>
      <xdr:rowOff>55483</xdr:rowOff>
    </xdr:from>
    <xdr:to>
      <xdr:col>9</xdr:col>
      <xdr:colOff>44826</xdr:colOff>
      <xdr:row>162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E544D62-673E-4DE7-A1AC-21155BE2BDC2}"/>
            </a:ext>
          </a:extLst>
        </xdr:cNvPr>
        <xdr:cNvGrpSpPr/>
      </xdr:nvGrpSpPr>
      <xdr:grpSpPr>
        <a:xfrm>
          <a:off x="125725" y="46346983"/>
          <a:ext cx="8278689" cy="459998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EDBE91FB-2CE0-4194-A274-D03D42F24482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F1C3BE6E-4975-488D-A73A-A589D0DC7D5C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160</xdr:row>
      <xdr:rowOff>37470</xdr:rowOff>
    </xdr:from>
    <xdr:to>
      <xdr:col>18</xdr:col>
      <xdr:colOff>2242</xdr:colOff>
      <xdr:row>162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5EA9EB61-9742-4FC7-8F02-B0F4EAB293A4}"/>
            </a:ext>
          </a:extLst>
        </xdr:cNvPr>
        <xdr:cNvGrpSpPr/>
      </xdr:nvGrpSpPr>
      <xdr:grpSpPr>
        <a:xfrm>
          <a:off x="9225665" y="46328970"/>
          <a:ext cx="8212930" cy="474433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40891D27-59F2-44C1-83EA-A487298264BC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FA4071B8-7C54-4B86-9D28-069AED98C5B0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144</xdr:row>
      <xdr:rowOff>226423</xdr:rowOff>
    </xdr:from>
    <xdr:to>
      <xdr:col>18</xdr:col>
      <xdr:colOff>11204</xdr:colOff>
      <xdr:row>146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9B72EEBC-ADC9-49BC-8DB1-C51E1F458387}"/>
            </a:ext>
          </a:extLst>
        </xdr:cNvPr>
        <xdr:cNvGrpSpPr/>
      </xdr:nvGrpSpPr>
      <xdr:grpSpPr>
        <a:xfrm>
          <a:off x="12415239" y="42394158"/>
          <a:ext cx="5032318" cy="457230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A5EFCF92-22C1-4AA9-816B-5B5095E84CF8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8FEBC661-13D3-4CE3-BDEF-18813E588D45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86B63540-6978-4AAC-92DA-748035B44979}"/>
            </a:ext>
          </a:extLst>
        </xdr:cNvPr>
        <xdr:cNvSpPr/>
      </xdr:nvSpPr>
      <xdr:spPr>
        <a:xfrm>
          <a:off x="5962649" y="335096"/>
          <a:ext cx="11219331" cy="6224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2081245-CF51-4E08-82EC-9EE744C9E2F3}"/>
            </a:ext>
          </a:extLst>
        </xdr:cNvPr>
        <xdr:cNvSpPr txBox="1"/>
      </xdr:nvSpPr>
      <xdr:spPr>
        <a:xfrm>
          <a:off x="147057" y="2184183"/>
          <a:ext cx="17255118" cy="51766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4835407" cy="685801"/>
    <xdr:pic>
      <xdr:nvPicPr>
        <xdr:cNvPr id="24" name="Imagen 23">
          <a:extLst>
            <a:ext uri="{FF2B5EF4-FFF2-40B4-BE49-F238E27FC236}">
              <a16:creationId xmlns:a16="http://schemas.microsoft.com/office/drawing/2014/main" id="{E7F9ABDE-D2FE-4EC0-8391-76C13ABEA99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9550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952497</xdr:colOff>
      <xdr:row>15</xdr:row>
      <xdr:rowOff>110678</xdr:rowOff>
    </xdr:from>
    <xdr:to>
      <xdr:col>12</xdr:col>
      <xdr:colOff>104775</xdr:colOff>
      <xdr:row>16</xdr:row>
      <xdr:rowOff>224102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1825CBE0-E802-4618-BE2B-01F100ECAB73}"/>
            </a:ext>
          </a:extLst>
        </xdr:cNvPr>
        <xdr:cNvGrpSpPr/>
      </xdr:nvGrpSpPr>
      <xdr:grpSpPr>
        <a:xfrm>
          <a:off x="8225115" y="3662943"/>
          <a:ext cx="3074336" cy="494424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176CEFCD-D234-4A3E-BC5A-74138141494E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A85D1987-E030-42E8-9D49-B15775AC1592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27</xdr:row>
      <xdr:rowOff>18167</xdr:rowOff>
    </xdr:from>
    <xdr:to>
      <xdr:col>17</xdr:col>
      <xdr:colOff>0</xdr:colOff>
      <xdr:row>28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D3DC5EDC-5126-4BD9-BBF2-0BB97CC3838F}"/>
            </a:ext>
          </a:extLst>
        </xdr:cNvPr>
        <xdr:cNvGrpSpPr/>
      </xdr:nvGrpSpPr>
      <xdr:grpSpPr>
        <a:xfrm>
          <a:off x="8369564" y="6988226"/>
          <a:ext cx="8215142" cy="421721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36F67FCA-DEB7-4380-A145-F79B7BF8CF4B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EDDBC22C-BB46-4693-86B9-874F19FB54F3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144</xdr:row>
      <xdr:rowOff>187002</xdr:rowOff>
    </xdr:from>
    <xdr:to>
      <xdr:col>5</xdr:col>
      <xdr:colOff>27214</xdr:colOff>
      <xdr:row>146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51691CB3-A193-442D-AFE3-F2D2E3AA16EB}"/>
            </a:ext>
          </a:extLst>
        </xdr:cNvPr>
        <xdr:cNvGrpSpPr/>
      </xdr:nvGrpSpPr>
      <xdr:grpSpPr>
        <a:xfrm>
          <a:off x="150853" y="42354737"/>
          <a:ext cx="3809626" cy="549112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469D9D1A-6E12-4C0A-AE73-2634339F99DF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DD782061-6D05-4D0C-9AB1-374BC0DBCF2E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3118</xdr:colOff>
      <xdr:row>40</xdr:row>
      <xdr:rowOff>57452</xdr:rowOff>
    </xdr:from>
    <xdr:to>
      <xdr:col>16</xdr:col>
      <xdr:colOff>76200</xdr:colOff>
      <xdr:row>41</xdr:row>
      <xdr:rowOff>65315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17B4FF44-DC2B-438A-933F-9AF144734ED5}"/>
            </a:ext>
          </a:extLst>
        </xdr:cNvPr>
        <xdr:cNvGrpSpPr/>
      </xdr:nvGrpSpPr>
      <xdr:grpSpPr>
        <a:xfrm>
          <a:off x="8362706" y="10546158"/>
          <a:ext cx="7356906" cy="276804"/>
          <a:chOff x="1143435" y="8232011"/>
          <a:chExt cx="9857104" cy="268169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736040CD-5FA9-46A5-8492-B1DC0FEFAB76}"/>
              </a:ext>
            </a:extLst>
          </xdr:cNvPr>
          <xdr:cNvSpPr/>
        </xdr:nvSpPr>
        <xdr:spPr>
          <a:xfrm>
            <a:off x="2792985" y="8232012"/>
            <a:ext cx="8207554" cy="268168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Aurora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7F12E086-805E-49D0-8F93-467CCF272FD0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8</xdr:col>
      <xdr:colOff>903514</xdr:colOff>
      <xdr:row>50</xdr:row>
      <xdr:rowOff>21903</xdr:rowOff>
    </xdr:from>
    <xdr:to>
      <xdr:col>12</xdr:col>
      <xdr:colOff>979715</xdr:colOff>
      <xdr:row>52</xdr:row>
      <xdr:rowOff>238397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8E5B698B-E582-4F11-9761-AAAC36D31BE6}"/>
            </a:ext>
          </a:extLst>
        </xdr:cNvPr>
        <xdr:cNvGrpSpPr/>
      </xdr:nvGrpSpPr>
      <xdr:grpSpPr>
        <a:xfrm>
          <a:off x="8176132" y="13300874"/>
          <a:ext cx="3998259" cy="664729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B714EF72-C727-4545-A410-7330634EA253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6DC17FDC-A162-437F-B975-690CF2C8F1AA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13</xdr:col>
      <xdr:colOff>973143</xdr:colOff>
      <xdr:row>50</xdr:row>
      <xdr:rowOff>34183</xdr:rowOff>
    </xdr:from>
    <xdr:to>
      <xdr:col>17</xdr:col>
      <xdr:colOff>632765</xdr:colOff>
      <xdr:row>53</xdr:row>
      <xdr:rowOff>306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568A58D5-297C-442C-9406-F3536C4D5C75}"/>
            </a:ext>
          </a:extLst>
        </xdr:cNvPr>
        <xdr:cNvGrpSpPr/>
      </xdr:nvGrpSpPr>
      <xdr:grpSpPr>
        <a:xfrm>
          <a:off x="13344437" y="13313154"/>
          <a:ext cx="3873034" cy="660887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06F00E5D-2844-492F-A13C-A1FDA8636CD3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Aurora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36D18CBB-FF10-46EA-A0E0-02273DC4D2A6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82042</xdr:colOff>
      <xdr:row>45</xdr:row>
      <xdr:rowOff>173507</xdr:rowOff>
    </xdr:from>
    <xdr:to>
      <xdr:col>10</xdr:col>
      <xdr:colOff>783773</xdr:colOff>
      <xdr:row>48</xdr:row>
      <xdr:rowOff>231586</xdr:rowOff>
    </xdr:to>
    <xdr:cxnSp macro="">
      <xdr:nvCxnSpPr>
        <xdr:cNvPr id="43" name="Conector: angular 2">
          <a:extLst>
            <a:ext uri="{FF2B5EF4-FFF2-40B4-BE49-F238E27FC236}">
              <a16:creationId xmlns:a16="http://schemas.microsoft.com/office/drawing/2014/main" id="{F2C5B5B8-1ECD-4320-B2C4-51AFB794B703}"/>
            </a:ext>
          </a:extLst>
        </xdr:cNvPr>
        <xdr:cNvCxnSpPr/>
      </xdr:nvCxnSpPr>
      <xdr:spPr>
        <a:xfrm rot="5400000">
          <a:off x="9414518" y="12053206"/>
          <a:ext cx="896279" cy="701731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119747</xdr:colOff>
      <xdr:row>46</xdr:row>
      <xdr:rowOff>239486</xdr:rowOff>
    </xdr:from>
    <xdr:to>
      <xdr:col>15</xdr:col>
      <xdr:colOff>542101</xdr:colOff>
      <xdr:row>48</xdr:row>
      <xdr:rowOff>4380</xdr:rowOff>
    </xdr:to>
    <xdr:cxnSp macro="">
      <xdr:nvCxnSpPr>
        <xdr:cNvPr id="44" name="Conector: angular 153">
          <a:extLst>
            <a:ext uri="{FF2B5EF4-FFF2-40B4-BE49-F238E27FC236}">
              <a16:creationId xmlns:a16="http://schemas.microsoft.com/office/drawing/2014/main" id="{716BF508-9133-40C4-B00A-C2E1F532554C}"/>
            </a:ext>
          </a:extLst>
        </xdr:cNvPr>
        <xdr:cNvCxnSpPr/>
      </xdr:nvCxnSpPr>
      <xdr:spPr>
        <a:xfrm rot="16200000" flipH="1">
          <a:off x="14788364" y="12231344"/>
          <a:ext cx="364969" cy="422354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872307</xdr:colOff>
      <xdr:row>74</xdr:row>
      <xdr:rowOff>218436</xdr:rowOff>
    </xdr:from>
    <xdr:to>
      <xdr:col>15</xdr:col>
      <xdr:colOff>78739</xdr:colOff>
      <xdr:row>76</xdr:row>
      <xdr:rowOff>70214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CB34259F-DA48-4A74-A08A-827B2C9FF757}"/>
            </a:ext>
          </a:extLst>
        </xdr:cNvPr>
        <xdr:cNvGrpSpPr/>
      </xdr:nvGrpSpPr>
      <xdr:grpSpPr>
        <a:xfrm>
          <a:off x="9231895" y="21935436"/>
          <a:ext cx="5515344" cy="591366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127DA06C-B071-4E6D-8D93-DD607FC7C097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2025 en relación al año 2024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F0523D50-7C67-43A6-9EF1-A00A7CF1FA3A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9</xdr:col>
      <xdr:colOff>581024</xdr:colOff>
      <xdr:row>86</xdr:row>
      <xdr:rowOff>62594</xdr:rowOff>
    </xdr:from>
    <xdr:to>
      <xdr:col>15</xdr:col>
      <xdr:colOff>689881</xdr:colOff>
      <xdr:row>88</xdr:row>
      <xdr:rowOff>179615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AF660217-D59B-44FE-9B68-BA941F9844F7}"/>
            </a:ext>
          </a:extLst>
        </xdr:cNvPr>
        <xdr:cNvSpPr txBox="1"/>
      </xdr:nvSpPr>
      <xdr:spPr>
        <a:xfrm>
          <a:off x="8924924" y="25903919"/>
          <a:ext cx="6404882" cy="78377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del número de acciones preventivas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nivel nacional, se observa un incremento de 1,4 puntos porcentuales de enero a febrero de 2025 frente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registrado en el mismo periodo del año anterior.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0</xdr:colOff>
      <xdr:row>231</xdr:row>
      <xdr:rowOff>201724</xdr:rowOff>
    </xdr:from>
    <xdr:to>
      <xdr:col>9</xdr:col>
      <xdr:colOff>0</xdr:colOff>
      <xdr:row>233</xdr:row>
      <xdr:rowOff>212911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BBC1FF06-EC84-4829-9918-A4B16227AC90}"/>
            </a:ext>
          </a:extLst>
        </xdr:cNvPr>
        <xdr:cNvGrpSpPr/>
      </xdr:nvGrpSpPr>
      <xdr:grpSpPr>
        <a:xfrm>
          <a:off x="123265" y="64433842"/>
          <a:ext cx="8236323" cy="481834"/>
          <a:chOff x="0" y="8335704"/>
          <a:chExt cx="9155207" cy="208032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23BECE40-D0E2-432D-82C2-6BCA8A1EE6B2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1" name="Rectángulo 51">
            <a:extLst>
              <a:ext uri="{FF2B5EF4-FFF2-40B4-BE49-F238E27FC236}">
                <a16:creationId xmlns:a16="http://schemas.microsoft.com/office/drawing/2014/main" id="{2F0B2F7E-0E75-4E59-A6F9-140A8DD15925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268</xdr:row>
      <xdr:rowOff>116853</xdr:rowOff>
    </xdr:from>
    <xdr:to>
      <xdr:col>15</xdr:col>
      <xdr:colOff>847724</xdr:colOff>
      <xdr:row>270</xdr:row>
      <xdr:rowOff>115260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677CFE47-99F5-4F3B-A90C-E7FCD03312BF}"/>
            </a:ext>
          </a:extLst>
        </xdr:cNvPr>
        <xdr:cNvGrpSpPr/>
      </xdr:nvGrpSpPr>
      <xdr:grpSpPr>
        <a:xfrm>
          <a:off x="10339026" y="76003088"/>
          <a:ext cx="5177198" cy="648348"/>
          <a:chOff x="1641445" y="8232011"/>
          <a:chExt cx="5020261" cy="552205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88D01D3C-7EDC-425D-BFDD-36B01549FB7D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2025 en relación al año 2024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" name="Rectángulo 51">
            <a:extLst>
              <a:ext uri="{FF2B5EF4-FFF2-40B4-BE49-F238E27FC236}">
                <a16:creationId xmlns:a16="http://schemas.microsoft.com/office/drawing/2014/main" id="{49FF3500-56E0-46D2-8694-79636982E297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twoCellAnchor>
    <xdr:from>
      <xdr:col>10</xdr:col>
      <xdr:colOff>613922</xdr:colOff>
      <xdr:row>280</xdr:row>
      <xdr:rowOff>93169</xdr:rowOff>
    </xdr:from>
    <xdr:to>
      <xdr:col>16</xdr:col>
      <xdr:colOff>769042</xdr:colOff>
      <xdr:row>282</xdr:row>
      <xdr:rowOff>299996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A4A4088C-CF00-4439-B4FD-42CE08126ACA}"/>
            </a:ext>
          </a:extLst>
        </xdr:cNvPr>
        <xdr:cNvSpPr txBox="1"/>
      </xdr:nvSpPr>
      <xdr:spPr>
        <a:xfrm>
          <a:off x="10043672" y="79893619"/>
          <a:ext cx="6336845" cy="854527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>
              <a:solidFill>
                <a:sysClr val="windowText" lastClr="000000"/>
              </a:solidFill>
            </a:rPr>
            <a:t>Respecto del número de personas informadas en las acciones preventivas a nivel nacional, se observa un incremento de 18,7 puntos porcentuales de</a:t>
          </a:r>
          <a:r>
            <a:rPr lang="es-PE" sz="1100" baseline="0">
              <a:solidFill>
                <a:sysClr val="windowText" lastClr="000000"/>
              </a:solidFill>
            </a:rPr>
            <a:t> enero a</a:t>
          </a:r>
          <a:r>
            <a:rPr lang="es-PE" sz="1100">
              <a:solidFill>
                <a:sysClr val="windowText" lastClr="000000"/>
              </a:solidFill>
            </a:rPr>
            <a:t> febrero de 2025 frente a lo registrado en el mismo periodo del año anterior.</a:t>
          </a:r>
        </a:p>
      </xdr:txBody>
    </xdr:sp>
    <xdr:clientData/>
  </xdr:twoCellAnchor>
  <xdr:oneCellAnchor>
    <xdr:from>
      <xdr:col>10</xdr:col>
      <xdr:colOff>196478</xdr:colOff>
      <xdr:row>154</xdr:row>
      <xdr:rowOff>5923</xdr:rowOff>
    </xdr:from>
    <xdr:ext cx="360045" cy="836930"/>
    <xdr:pic>
      <xdr:nvPicPr>
        <xdr:cNvPr id="56" name="Imagen 55">
          <a:extLst>
            <a:ext uri="{FF2B5EF4-FFF2-40B4-BE49-F238E27FC236}">
              <a16:creationId xmlns:a16="http://schemas.microsoft.com/office/drawing/2014/main" id="{CCEB120B-E857-4E72-A65E-3E1C830D74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6228" y="44935348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894550</xdr:colOff>
      <xdr:row>154</xdr:row>
      <xdr:rowOff>35325</xdr:rowOff>
    </xdr:from>
    <xdr:ext cx="380999" cy="836930"/>
    <xdr:pic>
      <xdr:nvPicPr>
        <xdr:cNvPr id="57" name="Imagen 56">
          <a:extLst>
            <a:ext uri="{FF2B5EF4-FFF2-40B4-BE49-F238E27FC236}">
              <a16:creationId xmlns:a16="http://schemas.microsoft.com/office/drawing/2014/main" id="{CDD1CD0B-76FE-41E9-9D7E-2B93B274A4EF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4700" y="44964750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231</xdr:row>
      <xdr:rowOff>173211</xdr:rowOff>
    </xdr:from>
    <xdr:to>
      <xdr:col>18</xdr:col>
      <xdr:colOff>0</xdr:colOff>
      <xdr:row>233</xdr:row>
      <xdr:rowOff>179292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C9CBA461-7FD4-44DA-9E84-C6E050688FB5}"/>
            </a:ext>
          </a:extLst>
        </xdr:cNvPr>
        <xdr:cNvGrpSpPr/>
      </xdr:nvGrpSpPr>
      <xdr:grpSpPr>
        <a:xfrm>
          <a:off x="10345031" y="64405329"/>
          <a:ext cx="7091322" cy="476728"/>
          <a:chOff x="0" y="8335704"/>
          <a:chExt cx="7926809" cy="208235"/>
        </a:xfrm>
      </xdr:grpSpPr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160D823F-03CE-45F4-B9DB-5EA91C8DCD56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Rectángulo 51">
            <a:extLst>
              <a:ext uri="{FF2B5EF4-FFF2-40B4-BE49-F238E27FC236}">
                <a16:creationId xmlns:a16="http://schemas.microsoft.com/office/drawing/2014/main" id="{3ED0669E-C3D2-4223-AAB6-063B942BA6C2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255</xdr:row>
      <xdr:rowOff>21133</xdr:rowOff>
    </xdr:from>
    <xdr:to>
      <xdr:col>17</xdr:col>
      <xdr:colOff>559494</xdr:colOff>
      <xdr:row>267</xdr:row>
      <xdr:rowOff>85647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F56366FC-975B-40C2-8568-DB2A21B75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246</xdr:row>
      <xdr:rowOff>168891</xdr:rowOff>
    </xdr:from>
    <xdr:to>
      <xdr:col>16</xdr:col>
      <xdr:colOff>793217</xdr:colOff>
      <xdr:row>248</xdr:row>
      <xdr:rowOff>53472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39C5E63A-A070-478F-AC7F-31A9D30D0388}"/>
            </a:ext>
          </a:extLst>
        </xdr:cNvPr>
        <xdr:cNvGrpSpPr/>
      </xdr:nvGrpSpPr>
      <xdr:grpSpPr>
        <a:xfrm>
          <a:off x="10208559" y="68905773"/>
          <a:ext cx="6228070" cy="534523"/>
          <a:chOff x="0" y="8335704"/>
          <a:chExt cx="7721339" cy="190127"/>
        </a:xfrm>
      </xdr:grpSpPr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71B950DA-0B7B-42D5-97E6-D70C2FBB9D83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Rectángulo 51">
            <a:extLst>
              <a:ext uri="{FF2B5EF4-FFF2-40B4-BE49-F238E27FC236}">
                <a16:creationId xmlns:a16="http://schemas.microsoft.com/office/drawing/2014/main" id="{E6A7608D-FE88-467A-AD24-AF1FC53FE604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12</xdr:col>
      <xdr:colOff>533761</xdr:colOff>
      <xdr:row>84</xdr:row>
      <xdr:rowOff>65314</xdr:rowOff>
    </xdr:from>
    <xdr:to>
      <xdr:col>12</xdr:col>
      <xdr:colOff>988241</xdr:colOff>
      <xdr:row>85</xdr:row>
      <xdr:rowOff>261781</xdr:rowOff>
    </xdr:to>
    <xdr:sp macro="" textlink="">
      <xdr:nvSpPr>
        <xdr:cNvPr id="65" name="Flecha: hacia abajo 19">
          <a:extLst>
            <a:ext uri="{FF2B5EF4-FFF2-40B4-BE49-F238E27FC236}">
              <a16:creationId xmlns:a16="http://schemas.microsoft.com/office/drawing/2014/main" id="{6AFA8C58-F0C6-4216-8BDF-4E419DD698C2}"/>
            </a:ext>
          </a:extLst>
        </xdr:cNvPr>
        <xdr:cNvSpPr/>
      </xdr:nvSpPr>
      <xdr:spPr>
        <a:xfrm>
          <a:off x="11706586" y="25239889"/>
          <a:ext cx="454480" cy="52984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12</xdr:col>
      <xdr:colOff>277265</xdr:colOff>
      <xdr:row>82</xdr:row>
      <xdr:rowOff>260938</xdr:rowOff>
    </xdr:from>
    <xdr:ext cx="1009828" cy="264560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342FB418-E6F1-41F0-871F-A67139D230CA}"/>
            </a:ext>
          </a:extLst>
        </xdr:cNvPr>
        <xdr:cNvSpPr txBox="1"/>
      </xdr:nvSpPr>
      <xdr:spPr>
        <a:xfrm>
          <a:off x="11450090" y="24768763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8</xdr:col>
      <xdr:colOff>947056</xdr:colOff>
      <xdr:row>34</xdr:row>
      <xdr:rowOff>120064</xdr:rowOff>
    </xdr:from>
    <xdr:to>
      <xdr:col>16</xdr:col>
      <xdr:colOff>820781</xdr:colOff>
      <xdr:row>37</xdr:row>
      <xdr:rowOff>76201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EFD78E05-914E-4718-8F64-1D276910ECF1}"/>
            </a:ext>
          </a:extLst>
        </xdr:cNvPr>
        <xdr:cNvSpPr txBox="1"/>
      </xdr:nvSpPr>
      <xdr:spPr>
        <a:xfrm>
          <a:off x="8205106" y="8930689"/>
          <a:ext cx="8227150" cy="7562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69</xdr:row>
      <xdr:rowOff>118117</xdr:rowOff>
    </xdr:from>
    <xdr:to>
      <xdr:col>7</xdr:col>
      <xdr:colOff>930088</xdr:colOff>
      <xdr:row>70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CD4BE3C0-E1CC-4C21-9BBD-C7B5743EDE5D}"/>
            </a:ext>
          </a:extLst>
        </xdr:cNvPr>
        <xdr:cNvSpPr txBox="1"/>
      </xdr:nvSpPr>
      <xdr:spPr>
        <a:xfrm>
          <a:off x="123825" y="19911067"/>
          <a:ext cx="6978463" cy="3719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142</xdr:row>
      <xdr:rowOff>67237</xdr:rowOff>
    </xdr:from>
    <xdr:to>
      <xdr:col>17</xdr:col>
      <xdr:colOff>930089</xdr:colOff>
      <xdr:row>144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17C8E1C0-3262-4B1E-8C6D-47AE492624F1}"/>
            </a:ext>
          </a:extLst>
        </xdr:cNvPr>
        <xdr:cNvSpPr txBox="1"/>
      </xdr:nvSpPr>
      <xdr:spPr>
        <a:xfrm>
          <a:off x="89648" y="41567662"/>
          <a:ext cx="17309166" cy="6488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AURORA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msión y accionar, difusión de servicios e invitación a promover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241</xdr:row>
      <xdr:rowOff>22411</xdr:rowOff>
    </xdr:from>
    <xdr:to>
      <xdr:col>17</xdr:col>
      <xdr:colOff>941294</xdr:colOff>
      <xdr:row>244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460707D6-49E7-43BB-BEFF-49BBDADAC7D0}"/>
            </a:ext>
          </a:extLst>
        </xdr:cNvPr>
        <xdr:cNvSpPr txBox="1"/>
      </xdr:nvSpPr>
      <xdr:spPr>
        <a:xfrm>
          <a:off x="10315575" y="67192711"/>
          <a:ext cx="7084919" cy="12292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13</xdr:col>
      <xdr:colOff>398472</xdr:colOff>
      <xdr:row>277</xdr:row>
      <xdr:rowOff>286236</xdr:rowOff>
    </xdr:from>
    <xdr:to>
      <xdr:col>13</xdr:col>
      <xdr:colOff>984562</xdr:colOff>
      <xdr:row>279</xdr:row>
      <xdr:rowOff>180945</xdr:rowOff>
    </xdr:to>
    <xdr:sp macro="" textlink="">
      <xdr:nvSpPr>
        <xdr:cNvPr id="71" name="Flecha a la derecha con bandas 9">
          <a:extLst>
            <a:ext uri="{FF2B5EF4-FFF2-40B4-BE49-F238E27FC236}">
              <a16:creationId xmlns:a16="http://schemas.microsoft.com/office/drawing/2014/main" id="{0A4390D5-9EDA-4C98-A1CD-554FD712FA11}"/>
            </a:ext>
          </a:extLst>
        </xdr:cNvPr>
        <xdr:cNvSpPr/>
      </xdr:nvSpPr>
      <xdr:spPr bwMode="auto">
        <a:xfrm rot="5400000">
          <a:off x="12764712" y="79093296"/>
          <a:ext cx="542409" cy="58609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1">
            <a:lumMod val="6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0</xdr:colOff>
      <xdr:row>105</xdr:row>
      <xdr:rowOff>356044</xdr:rowOff>
    </xdr:from>
    <xdr:to>
      <xdr:col>9</xdr:col>
      <xdr:colOff>22413</xdr:colOff>
      <xdr:row>107</xdr:row>
      <xdr:rowOff>295266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13AD90BF-6446-41ED-9868-1BD2D475130C}"/>
            </a:ext>
          </a:extLst>
        </xdr:cNvPr>
        <xdr:cNvGrpSpPr/>
      </xdr:nvGrpSpPr>
      <xdr:grpSpPr>
        <a:xfrm>
          <a:off x="123265" y="32662603"/>
          <a:ext cx="8258736" cy="544339"/>
          <a:chOff x="99951" y="8256085"/>
          <a:chExt cx="5572523" cy="405449"/>
        </a:xfrm>
      </xdr:grpSpPr>
      <xdr:sp macro="" textlink="">
        <xdr:nvSpPr>
          <xdr:cNvPr id="73" name="Rectángulo 72">
            <a:extLst>
              <a:ext uri="{FF2B5EF4-FFF2-40B4-BE49-F238E27FC236}">
                <a16:creationId xmlns:a16="http://schemas.microsoft.com/office/drawing/2014/main" id="{836E80D6-20DA-4B5C-8D82-FAB6B684B17D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Rectángulo 51">
            <a:extLst>
              <a:ext uri="{FF2B5EF4-FFF2-40B4-BE49-F238E27FC236}">
                <a16:creationId xmlns:a16="http://schemas.microsoft.com/office/drawing/2014/main" id="{5727E54C-0A51-4DA0-BB69-D1C537F6443F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10</xdr:col>
      <xdr:colOff>81190</xdr:colOff>
      <xdr:row>105</xdr:row>
      <xdr:rowOff>210761</xdr:rowOff>
    </xdr:from>
    <xdr:to>
      <xdr:col>16</xdr:col>
      <xdr:colOff>654037</xdr:colOff>
      <xdr:row>136</xdr:row>
      <xdr:rowOff>73875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0B06FAE5-AAB1-4348-B9A8-6F85B6EFC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200425</xdr:colOff>
      <xdr:row>276</xdr:row>
      <xdr:rowOff>132549</xdr:rowOff>
    </xdr:from>
    <xdr:ext cx="1009828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D8B61873-A6D2-4626-869C-2452A8EDF2DF}"/>
            </a:ext>
          </a:extLst>
        </xdr:cNvPr>
        <xdr:cNvSpPr txBox="1"/>
      </xdr:nvSpPr>
      <xdr:spPr>
        <a:xfrm>
          <a:off x="12544825" y="78637599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0</xdr:col>
      <xdr:colOff>89647</xdr:colOff>
      <xdr:row>200</xdr:row>
      <xdr:rowOff>67235</xdr:rowOff>
    </xdr:from>
    <xdr:to>
      <xdr:col>9</xdr:col>
      <xdr:colOff>11207</xdr:colOff>
      <xdr:row>201</xdr:row>
      <xdr:rowOff>238248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C38982DE-B574-44F3-A98F-B78147E50F75}"/>
            </a:ext>
          </a:extLst>
        </xdr:cNvPr>
        <xdr:cNvGrpSpPr/>
      </xdr:nvGrpSpPr>
      <xdr:grpSpPr>
        <a:xfrm>
          <a:off x="89647" y="55390676"/>
          <a:ext cx="8281148" cy="451160"/>
          <a:chOff x="99951" y="8345261"/>
          <a:chExt cx="5572523" cy="225916"/>
        </a:xfrm>
      </xdr:grpSpPr>
      <xdr:sp macro="" textlink="">
        <xdr:nvSpPr>
          <xdr:cNvPr id="78" name="Rectángulo 77">
            <a:extLst>
              <a:ext uri="{FF2B5EF4-FFF2-40B4-BE49-F238E27FC236}">
                <a16:creationId xmlns:a16="http://schemas.microsoft.com/office/drawing/2014/main" id="{92B9DC19-580B-4FD8-900E-39949B6AE3E0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Rectángulo 51">
            <a:extLst>
              <a:ext uri="{FF2B5EF4-FFF2-40B4-BE49-F238E27FC236}">
                <a16:creationId xmlns:a16="http://schemas.microsoft.com/office/drawing/2014/main" id="{4845C7ED-6A7A-47D2-A31E-988C0EDAA760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293</xdr:row>
      <xdr:rowOff>3807</xdr:rowOff>
    </xdr:from>
    <xdr:to>
      <xdr:col>18</xdr:col>
      <xdr:colOff>0</xdr:colOff>
      <xdr:row>294</xdr:row>
      <xdr:rowOff>156442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613BBCFD-7BD1-4FB8-8E16-57C5C85ECA74}"/>
            </a:ext>
          </a:extLst>
        </xdr:cNvPr>
        <xdr:cNvGrpSpPr/>
      </xdr:nvGrpSpPr>
      <xdr:grpSpPr>
        <a:xfrm>
          <a:off x="123265" y="83857425"/>
          <a:ext cx="17313088" cy="399164"/>
          <a:chOff x="0" y="8335704"/>
          <a:chExt cx="16956600" cy="146098"/>
        </a:xfrm>
      </xdr:grpSpPr>
      <xdr:sp macro="" textlink="">
        <xdr:nvSpPr>
          <xdr:cNvPr id="81" name="Rectángulo 80">
            <a:extLst>
              <a:ext uri="{FF2B5EF4-FFF2-40B4-BE49-F238E27FC236}">
                <a16:creationId xmlns:a16="http://schemas.microsoft.com/office/drawing/2014/main" id="{5320EE90-0CE4-4062-AB55-7EEAECB63E66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Rectángulo 51">
            <a:extLst>
              <a:ext uri="{FF2B5EF4-FFF2-40B4-BE49-F238E27FC236}">
                <a16:creationId xmlns:a16="http://schemas.microsoft.com/office/drawing/2014/main" id="{CD3C8024-EA27-47DD-AE16-D457A751F4D5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74</xdr:row>
      <xdr:rowOff>213360</xdr:rowOff>
    </xdr:from>
    <xdr:to>
      <xdr:col>9</xdr:col>
      <xdr:colOff>9350</xdr:colOff>
      <xdr:row>75</xdr:row>
      <xdr:rowOff>236947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C0B8042C-4BBC-4362-B245-D52918B6F71B}"/>
            </a:ext>
          </a:extLst>
        </xdr:cNvPr>
        <xdr:cNvGrpSpPr/>
      </xdr:nvGrpSpPr>
      <xdr:grpSpPr>
        <a:xfrm>
          <a:off x="91440" y="21930360"/>
          <a:ext cx="8277498" cy="393381"/>
          <a:chOff x="99951" y="8256085"/>
          <a:chExt cx="5572523" cy="294965"/>
        </a:xfrm>
      </xdr:grpSpPr>
      <xdr:sp macro="" textlink="">
        <xdr:nvSpPr>
          <xdr:cNvPr id="84" name="Rectángulo 83">
            <a:extLst>
              <a:ext uri="{FF2B5EF4-FFF2-40B4-BE49-F238E27FC236}">
                <a16:creationId xmlns:a16="http://schemas.microsoft.com/office/drawing/2014/main" id="{0697CD6F-DC32-42B8-95BE-973CB94587A8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5" name="Rectángulo 51">
            <a:extLst>
              <a:ext uri="{FF2B5EF4-FFF2-40B4-BE49-F238E27FC236}">
                <a16:creationId xmlns:a16="http://schemas.microsoft.com/office/drawing/2014/main" id="{615BBD0E-F5F7-43E0-900E-7A80F89F4E8B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10886</xdr:colOff>
      <xdr:row>302</xdr:row>
      <xdr:rowOff>28</xdr:rowOff>
    </xdr:from>
    <xdr:to>
      <xdr:col>18</xdr:col>
      <xdr:colOff>9525</xdr:colOff>
      <xdr:row>303</xdr:row>
      <xdr:rowOff>134413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74682D46-94C3-4334-81EF-C47160F905AC}"/>
            </a:ext>
          </a:extLst>
        </xdr:cNvPr>
        <xdr:cNvGrpSpPr/>
      </xdr:nvGrpSpPr>
      <xdr:grpSpPr>
        <a:xfrm>
          <a:off x="134151" y="86162057"/>
          <a:ext cx="17311727" cy="380915"/>
          <a:chOff x="0" y="8335704"/>
          <a:chExt cx="16975991" cy="137822"/>
        </a:xfrm>
      </xdr:grpSpPr>
      <xdr:sp macro="" textlink="">
        <xdr:nvSpPr>
          <xdr:cNvPr id="87" name="Rectángulo 86">
            <a:extLst>
              <a:ext uri="{FF2B5EF4-FFF2-40B4-BE49-F238E27FC236}">
                <a16:creationId xmlns:a16="http://schemas.microsoft.com/office/drawing/2014/main" id="{63184854-9FA7-43E9-868E-829DC40DE6BD}"/>
              </a:ext>
            </a:extLst>
          </xdr:cNvPr>
          <xdr:cNvSpPr/>
        </xdr:nvSpPr>
        <xdr:spPr>
          <a:xfrm>
            <a:off x="1414766" y="8338569"/>
            <a:ext cx="15561225" cy="13356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Rectángulo 51">
            <a:extLst>
              <a:ext uri="{FF2B5EF4-FFF2-40B4-BE49-F238E27FC236}">
                <a16:creationId xmlns:a16="http://schemas.microsoft.com/office/drawing/2014/main" id="{C20B59EF-65E9-42CF-A9F1-CE49DE5C97B5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 editAs="oneCell">
    <xdr:from>
      <xdr:col>11</xdr:col>
      <xdr:colOff>228600</xdr:colOff>
      <xdr:row>202</xdr:row>
      <xdr:rowOff>114298</xdr:rowOff>
    </xdr:from>
    <xdr:to>
      <xdr:col>16</xdr:col>
      <xdr:colOff>790575</xdr:colOff>
      <xdr:row>229</xdr:row>
      <xdr:rowOff>58666</xdr:rowOff>
    </xdr:to>
    <xdr:pic>
      <xdr:nvPicPr>
        <xdr:cNvPr id="89" name="Imagen 88">
          <a:extLst>
            <a:ext uri="{FF2B5EF4-FFF2-40B4-BE49-F238E27FC236}">
              <a16:creationId xmlns:a16="http://schemas.microsoft.com/office/drawing/2014/main" id="{62C60DA8-EB68-4CDE-8DF5-FECA4CE87D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6" r="12935"/>
        <a:stretch/>
      </xdr:blipFill>
      <xdr:spPr bwMode="auto">
        <a:xfrm>
          <a:off x="10544175" y="56159398"/>
          <a:ext cx="5857875" cy="7631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752475</xdr:colOff>
      <xdr:row>16</xdr:row>
      <xdr:rowOff>304799</xdr:rowOff>
    </xdr:from>
    <xdr:to>
      <xdr:col>7</xdr:col>
      <xdr:colOff>590550</xdr:colOff>
      <xdr:row>44</xdr:row>
      <xdr:rowOff>179454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1AE6851D-C5B8-4B9A-90C7-6091C55CD7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1" r="7264"/>
        <a:stretch/>
      </xdr:blipFill>
      <xdr:spPr bwMode="auto">
        <a:xfrm>
          <a:off x="876300" y="4210049"/>
          <a:ext cx="5886450" cy="7494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febrero/Res&#250;menes%20Estad&#237;sticos%20-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>
        <row r="20">
          <cell r="J20" t="str">
            <v>Enero</v>
          </cell>
          <cell r="K20">
            <v>5428</v>
          </cell>
        </row>
        <row r="21">
          <cell r="J21" t="str">
            <v>Febrero</v>
          </cell>
          <cell r="K21">
            <v>6838</v>
          </cell>
        </row>
        <row r="108">
          <cell r="N108" t="str">
            <v>d</v>
          </cell>
        </row>
        <row r="109">
          <cell r="M109" t="str">
            <v>Madre De Dios</v>
          </cell>
          <cell r="N109">
            <v>3134</v>
          </cell>
        </row>
        <row r="110">
          <cell r="M110" t="str">
            <v>Moquegua</v>
          </cell>
          <cell r="N110">
            <v>4829</v>
          </cell>
        </row>
        <row r="111">
          <cell r="M111" t="str">
            <v>Ucayali</v>
          </cell>
          <cell r="N111">
            <v>5322</v>
          </cell>
        </row>
        <row r="112">
          <cell r="M112" t="str">
            <v>Tumbes</v>
          </cell>
          <cell r="N112">
            <v>5637</v>
          </cell>
        </row>
        <row r="113">
          <cell r="M113" t="str">
            <v>Amazonas</v>
          </cell>
          <cell r="N113">
            <v>8380</v>
          </cell>
        </row>
        <row r="114">
          <cell r="M114" t="str">
            <v>Huancavelica</v>
          </cell>
          <cell r="N114">
            <v>8452</v>
          </cell>
        </row>
        <row r="115">
          <cell r="M115" t="str">
            <v>Loreto</v>
          </cell>
          <cell r="N115">
            <v>8832</v>
          </cell>
        </row>
        <row r="116">
          <cell r="M116" t="str">
            <v>Pasco</v>
          </cell>
          <cell r="N116">
            <v>8952</v>
          </cell>
        </row>
        <row r="117">
          <cell r="M117" t="str">
            <v>Tacna</v>
          </cell>
          <cell r="N117">
            <v>9544</v>
          </cell>
        </row>
        <row r="118">
          <cell r="M118" t="str">
            <v>Lambayeque</v>
          </cell>
          <cell r="N118">
            <v>10237</v>
          </cell>
        </row>
        <row r="119">
          <cell r="M119" t="str">
            <v>Huánuco</v>
          </cell>
          <cell r="N119">
            <v>11938</v>
          </cell>
        </row>
        <row r="120">
          <cell r="M120" t="str">
            <v>Apurímac</v>
          </cell>
          <cell r="N120">
            <v>14394</v>
          </cell>
        </row>
        <row r="121">
          <cell r="M121" t="str">
            <v>Cajamarca</v>
          </cell>
          <cell r="N121">
            <v>14937</v>
          </cell>
        </row>
        <row r="122">
          <cell r="M122" t="str">
            <v>Piura</v>
          </cell>
          <cell r="N122">
            <v>14940</v>
          </cell>
        </row>
        <row r="123">
          <cell r="M123" t="str">
            <v>Puno</v>
          </cell>
          <cell r="N123">
            <v>15199</v>
          </cell>
        </row>
        <row r="124">
          <cell r="M124" t="str">
            <v>Callao</v>
          </cell>
          <cell r="N124">
            <v>15208</v>
          </cell>
        </row>
        <row r="125">
          <cell r="M125" t="str">
            <v>Ayacucho</v>
          </cell>
          <cell r="N125">
            <v>16685</v>
          </cell>
        </row>
        <row r="126">
          <cell r="M126" t="str">
            <v>Áncash</v>
          </cell>
          <cell r="N126">
            <v>18643</v>
          </cell>
        </row>
        <row r="127">
          <cell r="M127" t="str">
            <v>San Martín</v>
          </cell>
          <cell r="N127">
            <v>19623</v>
          </cell>
        </row>
        <row r="128">
          <cell r="M128" t="str">
            <v>Ica</v>
          </cell>
          <cell r="N128">
            <v>20258</v>
          </cell>
        </row>
        <row r="129">
          <cell r="M129" t="str">
            <v>Lima Provincia</v>
          </cell>
          <cell r="N129">
            <v>22170</v>
          </cell>
        </row>
        <row r="130">
          <cell r="M130" t="str">
            <v>La Libertad</v>
          </cell>
          <cell r="N130">
            <v>26160</v>
          </cell>
        </row>
        <row r="131">
          <cell r="M131" t="str">
            <v>Arequipa</v>
          </cell>
          <cell r="N131">
            <v>30158</v>
          </cell>
        </row>
        <row r="132">
          <cell r="M132" t="str">
            <v>Cusco</v>
          </cell>
          <cell r="N132">
            <v>30753</v>
          </cell>
        </row>
        <row r="133">
          <cell r="M133" t="str">
            <v>Junín</v>
          </cell>
          <cell r="N133">
            <v>37459</v>
          </cell>
        </row>
        <row r="134">
          <cell r="M134" t="str">
            <v>Lima Metropolitana</v>
          </cell>
          <cell r="N134">
            <v>66707</v>
          </cell>
        </row>
        <row r="148">
          <cell r="D148" t="str">
            <v>Mujer</v>
          </cell>
          <cell r="E148" t="str">
            <v>Hombre</v>
          </cell>
        </row>
        <row r="151">
          <cell r="D151">
            <v>88091</v>
          </cell>
          <cell r="E151">
            <v>71082</v>
          </cell>
        </row>
        <row r="251">
          <cell r="P251" t="str">
            <v>Mujer</v>
          </cell>
          <cell r="Q251" t="str">
            <v>Hombre</v>
          </cell>
        </row>
        <row r="252">
          <cell r="L252" t="str">
            <v>Urbana</v>
          </cell>
          <cell r="P252">
            <v>77571</v>
          </cell>
          <cell r="Q252">
            <v>65700</v>
          </cell>
        </row>
        <row r="253">
          <cell r="L253" t="str">
            <v>Rural</v>
          </cell>
          <cell r="P253">
            <v>10520</v>
          </cell>
          <cell r="Q253">
            <v>5382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C38A9-C027-4408-8EDC-6670C333DD4D}">
  <sheetPr>
    <tabColor theme="1" tint="0.14999847407452621"/>
  </sheetPr>
  <dimension ref="A1:CJ359"/>
  <sheetViews>
    <sheetView showGridLines="0" tabSelected="1" view="pageBreakPreview" zoomScale="85" zoomScaleNormal="80" zoomScaleSheetLayoutView="85" workbookViewId="0">
      <selection activeCell="A400" sqref="A400"/>
    </sheetView>
  </sheetViews>
  <sheetFormatPr baseColWidth="10" defaultColWidth="13" defaultRowHeight="16.5" x14ac:dyDescent="0.3"/>
  <cols>
    <col min="1" max="1" width="1.85546875" style="2" customWidth="1"/>
    <col min="2" max="2" width="15.140625" style="2" customWidth="1"/>
    <col min="3" max="3" width="12.85546875" style="2" customWidth="1"/>
    <col min="4" max="4" width="13.42578125" style="2" customWidth="1"/>
    <col min="5" max="5" width="15.5703125" style="2" customWidth="1"/>
    <col min="6" max="6" width="16.28515625" style="2" customWidth="1"/>
    <col min="7" max="7" width="17.42578125" style="2" customWidth="1"/>
    <col min="8" max="10" width="16.28515625" style="2" customWidth="1"/>
    <col min="11" max="11" width="13.28515625" style="2" customWidth="1"/>
    <col min="12" max="12" width="12.85546875" style="2" customWidth="1"/>
    <col min="13" max="14" width="17.5703125" style="2" customWidth="1"/>
    <col min="15" max="15" width="16.85546875" style="2" customWidth="1"/>
    <col min="16" max="16" width="14.5703125" style="2" customWidth="1"/>
    <col min="17" max="17" width="14.140625" style="2" customWidth="1"/>
    <col min="18" max="18" width="12.7109375" style="2" customWidth="1"/>
    <col min="19" max="19" width="2.5703125" style="2" customWidth="1"/>
    <col min="20" max="20" width="5" style="2" customWidth="1"/>
    <col min="21" max="22" width="15.140625" style="2" customWidth="1"/>
    <col min="23" max="23" width="14.85546875" style="2" customWidth="1"/>
    <col min="24" max="24" width="14.85546875" style="5" customWidth="1"/>
    <col min="25" max="25" width="12.28515625" style="5" bestFit="1" customWidth="1"/>
    <col min="26" max="26" width="8.7109375" style="5" bestFit="1" customWidth="1"/>
    <col min="27" max="27" width="10" style="5" bestFit="1" customWidth="1"/>
    <col min="28" max="28" width="12.28515625" style="5" bestFit="1" customWidth="1"/>
    <col min="29" max="29" width="8.7109375" style="5" bestFit="1" customWidth="1"/>
    <col min="30" max="30" width="10" style="5" bestFit="1" customWidth="1"/>
    <col min="31" max="31" width="12.28515625" style="5" bestFit="1" customWidth="1"/>
    <col min="32" max="32" width="8.7109375" style="5" bestFit="1" customWidth="1"/>
    <col min="33" max="33" width="10" style="5" bestFit="1" customWidth="1"/>
    <col min="34" max="34" width="12.28515625" style="5" bestFit="1" customWidth="1"/>
    <col min="35" max="35" width="8.7109375" style="5" bestFit="1" customWidth="1"/>
    <col min="36" max="36" width="10" style="5" bestFit="1" customWidth="1"/>
    <col min="37" max="37" width="12.28515625" style="5" bestFit="1" customWidth="1"/>
    <col min="38" max="38" width="8.7109375" style="5" bestFit="1" customWidth="1"/>
    <col min="39" max="39" width="8" style="5" bestFit="1" customWidth="1"/>
    <col min="40" max="40" width="12.28515625" style="5" bestFit="1" customWidth="1"/>
    <col min="41" max="41" width="8.7109375" style="5" bestFit="1" customWidth="1"/>
    <col min="42" max="42" width="8" style="5" bestFit="1" customWidth="1"/>
    <col min="43" max="43" width="12.28515625" style="5" bestFit="1" customWidth="1"/>
    <col min="44" max="44" width="8.7109375" style="5" bestFit="1" customWidth="1"/>
    <col min="45" max="45" width="8" style="5" bestFit="1" customWidth="1"/>
    <col min="46" max="46" width="12.28515625" style="5" bestFit="1" customWidth="1"/>
    <col min="47" max="47" width="8.7109375" style="5" bestFit="1" customWidth="1"/>
    <col min="48" max="48" width="8" style="5" bestFit="1" customWidth="1"/>
    <col min="49" max="49" width="12.28515625" style="5" bestFit="1" customWidth="1"/>
    <col min="50" max="50" width="8.7109375" style="5" bestFit="1" customWidth="1"/>
    <col min="51" max="51" width="8" style="5" bestFit="1" customWidth="1"/>
    <col min="52" max="52" width="12.28515625" style="5" bestFit="1" customWidth="1"/>
    <col min="53" max="53" width="8.7109375" style="5" bestFit="1" customWidth="1"/>
    <col min="54" max="54" width="8" style="5" bestFit="1" customWidth="1"/>
    <col min="55" max="16384" width="13" style="2"/>
  </cols>
  <sheetData>
    <row r="1" spans="2:54" x14ac:dyDescent="0.3">
      <c r="B1" s="1"/>
      <c r="I1" s="3"/>
      <c r="L1" s="3"/>
      <c r="Q1" s="3"/>
      <c r="T1" s="3"/>
      <c r="V1" s="3"/>
      <c r="X1" s="4"/>
      <c r="AA1" s="4"/>
      <c r="AD1" s="4"/>
      <c r="AG1" s="4"/>
      <c r="AJ1" s="4"/>
    </row>
    <row r="3" spans="2:54" x14ac:dyDescent="0.3">
      <c r="M3" s="6"/>
    </row>
    <row r="4" spans="2:54" ht="40.5" customHeight="1" x14ac:dyDescent="0.3"/>
    <row r="5" spans="2:54" ht="12" customHeight="1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54" s="13" customFormat="1" ht="23.25" customHeight="1" x14ac:dyDescent="0.3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10"/>
      <c r="U6" s="10"/>
      <c r="V6" s="10"/>
      <c r="W6" s="10"/>
      <c r="X6" s="11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2:54" ht="27.75" customHeight="1" x14ac:dyDescent="0.3"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14"/>
      <c r="U7" s="14"/>
      <c r="V7" s="14"/>
      <c r="W7" s="14"/>
      <c r="X7" s="11"/>
    </row>
    <row r="8" spans="2:54" ht="11.25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15"/>
      <c r="U8" s="15"/>
      <c r="V8" s="15"/>
      <c r="W8" s="15"/>
      <c r="X8" s="11"/>
    </row>
    <row r="9" spans="2:54" ht="23.25" customHeight="1" x14ac:dyDescent="0.3">
      <c r="B9" s="15" t="s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8"/>
      <c r="T9" s="15"/>
      <c r="U9" s="15"/>
      <c r="V9" s="15"/>
      <c r="W9" s="15"/>
      <c r="X9" s="11"/>
    </row>
    <row r="10" spans="2:54" ht="7.5" customHeigh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6"/>
      <c r="R10" s="16"/>
      <c r="S10" s="8"/>
      <c r="T10" s="8"/>
      <c r="U10" s="8"/>
      <c r="V10" s="8"/>
      <c r="W10" s="8"/>
      <c r="X10" s="17"/>
    </row>
    <row r="11" spans="2:54" ht="7.5" customHeight="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6"/>
      <c r="R11" s="16"/>
      <c r="S11" s="8"/>
      <c r="T11" s="8"/>
      <c r="U11" s="8"/>
      <c r="V11" s="8"/>
      <c r="W11" s="8"/>
      <c r="X11" s="17"/>
    </row>
    <row r="12" spans="2:54" ht="7.5" customHeight="1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6"/>
      <c r="R12" s="16"/>
      <c r="S12" s="8"/>
      <c r="T12" s="8"/>
      <c r="U12" s="8"/>
      <c r="V12" s="8"/>
      <c r="W12" s="8"/>
      <c r="X12" s="17"/>
    </row>
    <row r="13" spans="2:54" ht="21.6" customHeight="1" x14ac:dyDescent="0.3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5" spans="2:54" ht="30" customHeight="1" x14ac:dyDescent="0.3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2:54" ht="30" customHeight="1" x14ac:dyDescent="0.3">
      <c r="C16" s="20" t="s">
        <v>3</v>
      </c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9"/>
    </row>
    <row r="17" spans="2:24" ht="27" customHeight="1" x14ac:dyDescent="0.3">
      <c r="B17" s="21"/>
      <c r="C17" s="21"/>
      <c r="D17" s="21"/>
      <c r="E17" s="21"/>
      <c r="F17" s="21"/>
      <c r="G17" s="21"/>
      <c r="H17" s="21"/>
      <c r="L17" s="21"/>
      <c r="M17" s="21"/>
      <c r="R17" s="21"/>
      <c r="S17" s="21"/>
      <c r="T17" s="21"/>
      <c r="U17" s="21"/>
      <c r="V17" s="21"/>
      <c r="W17" s="21"/>
      <c r="X17" s="19"/>
    </row>
    <row r="18" spans="2:24" ht="21" customHeight="1" x14ac:dyDescent="0.3">
      <c r="E18" s="21"/>
      <c r="F18" s="21"/>
      <c r="G18" s="21"/>
      <c r="H18" s="21"/>
      <c r="J18" s="22" t="s">
        <v>4</v>
      </c>
      <c r="K18" s="23" t="s">
        <v>5</v>
      </c>
      <c r="L18" s="24"/>
      <c r="M18" s="21"/>
      <c r="R18" s="21"/>
      <c r="S18" s="21"/>
      <c r="T18" s="21"/>
      <c r="U18" s="21"/>
      <c r="V18" s="21"/>
      <c r="W18" s="21"/>
      <c r="X18" s="19"/>
    </row>
    <row r="19" spans="2:24" ht="21" customHeight="1" x14ac:dyDescent="0.3">
      <c r="E19" s="21"/>
      <c r="F19" s="21"/>
      <c r="G19" s="21"/>
      <c r="H19" s="21"/>
      <c r="J19" s="22"/>
      <c r="K19" s="23"/>
      <c r="L19" s="24"/>
      <c r="M19" s="21"/>
      <c r="R19" s="21"/>
      <c r="S19" s="21"/>
      <c r="T19" s="21"/>
      <c r="U19" s="21"/>
      <c r="V19" s="21"/>
      <c r="W19" s="21"/>
      <c r="X19" s="19"/>
    </row>
    <row r="20" spans="2:24" ht="21" customHeight="1" x14ac:dyDescent="0.3">
      <c r="E20" s="21"/>
      <c r="F20" s="21"/>
      <c r="G20" s="21"/>
      <c r="H20" s="21"/>
      <c r="J20" s="25" t="s">
        <v>6</v>
      </c>
      <c r="K20" s="26">
        <v>5428</v>
      </c>
      <c r="L20" s="26"/>
      <c r="M20" s="21"/>
      <c r="R20" s="21"/>
      <c r="S20" s="21"/>
      <c r="T20" s="21"/>
      <c r="U20" s="21"/>
      <c r="V20" s="21"/>
      <c r="W20" s="21"/>
      <c r="X20" s="19"/>
    </row>
    <row r="21" spans="2:24" ht="21" customHeight="1" thickBot="1" x14ac:dyDescent="0.35">
      <c r="E21" s="21"/>
      <c r="F21" s="21"/>
      <c r="G21" s="21"/>
      <c r="H21" s="21"/>
      <c r="J21" s="27" t="s">
        <v>7</v>
      </c>
      <c r="K21" s="28">
        <v>6838</v>
      </c>
      <c r="L21" s="28"/>
      <c r="M21" s="21"/>
      <c r="R21" s="21"/>
      <c r="S21" s="21"/>
      <c r="T21" s="21"/>
      <c r="U21" s="21"/>
      <c r="V21" s="21"/>
      <c r="W21" s="29"/>
      <c r="X21" s="19"/>
    </row>
    <row r="22" spans="2:24" ht="21" customHeight="1" x14ac:dyDescent="0.3">
      <c r="E22" s="21"/>
      <c r="F22" s="21"/>
      <c r="G22" s="21"/>
      <c r="H22" s="21"/>
      <c r="J22" s="30" t="s">
        <v>5</v>
      </c>
      <c r="K22" s="31">
        <f>SUM(K20:L21)</f>
        <v>12266</v>
      </c>
      <c r="L22" s="31"/>
      <c r="M22" s="21"/>
      <c r="R22" s="21"/>
      <c r="S22" s="21"/>
      <c r="T22" s="21"/>
      <c r="U22" s="21"/>
      <c r="V22" s="21"/>
      <c r="W22" s="29"/>
      <c r="X22" s="19"/>
    </row>
    <row r="23" spans="2:24" ht="21" customHeight="1" x14ac:dyDescent="0.3">
      <c r="E23" s="21"/>
      <c r="F23" s="21"/>
      <c r="G23" s="21"/>
      <c r="H23" s="21"/>
      <c r="M23" s="21"/>
      <c r="R23" s="21"/>
      <c r="S23" s="21"/>
      <c r="T23" s="21"/>
      <c r="U23" s="21"/>
      <c r="V23" s="21"/>
      <c r="W23" s="29"/>
      <c r="X23" s="19"/>
    </row>
    <row r="24" spans="2:24" ht="21" customHeight="1" x14ac:dyDescent="0.3">
      <c r="E24" s="21"/>
      <c r="F24" s="21"/>
      <c r="G24" s="21"/>
      <c r="H24" s="21"/>
      <c r="M24" s="21"/>
      <c r="R24" s="21"/>
      <c r="S24" s="21"/>
      <c r="T24" s="21"/>
      <c r="U24" s="21"/>
      <c r="V24" s="21"/>
      <c r="W24" s="29"/>
      <c r="X24" s="19"/>
    </row>
    <row r="25" spans="2:24" ht="21" customHeight="1" x14ac:dyDescent="0.3">
      <c r="E25" s="21"/>
      <c r="F25" s="21"/>
      <c r="G25" s="21"/>
      <c r="H25" s="21"/>
      <c r="M25" s="21"/>
      <c r="R25" s="21"/>
      <c r="S25" s="21"/>
      <c r="T25" s="21"/>
      <c r="U25" s="21"/>
      <c r="V25" s="21"/>
      <c r="W25" s="29"/>
      <c r="X25" s="19"/>
    </row>
    <row r="26" spans="2:24" ht="21" customHeight="1" x14ac:dyDescent="0.3">
      <c r="E26" s="21"/>
      <c r="F26" s="21"/>
      <c r="G26" s="21"/>
      <c r="H26" s="21"/>
      <c r="M26" s="21"/>
      <c r="R26" s="21"/>
      <c r="S26" s="21"/>
      <c r="T26" s="21"/>
      <c r="U26" s="21"/>
      <c r="V26" s="21"/>
      <c r="W26" s="29"/>
      <c r="X26" s="19"/>
    </row>
    <row r="27" spans="2:24" ht="21" customHeight="1" x14ac:dyDescent="0.3">
      <c r="E27" s="21"/>
      <c r="F27" s="21"/>
      <c r="G27" s="21"/>
      <c r="H27" s="21"/>
      <c r="M27" s="21"/>
      <c r="R27" s="21"/>
      <c r="S27" s="21"/>
      <c r="T27" s="21"/>
      <c r="U27" s="21"/>
      <c r="V27" s="21"/>
      <c r="W27" s="29"/>
      <c r="X27" s="19"/>
    </row>
    <row r="28" spans="2:24" ht="21" customHeight="1" x14ac:dyDescent="0.3">
      <c r="E28" s="21"/>
      <c r="F28" s="21"/>
      <c r="G28" s="21"/>
      <c r="H28" s="21"/>
      <c r="I28" s="21"/>
      <c r="J28" s="21"/>
      <c r="K28" s="21"/>
      <c r="L28" s="21"/>
      <c r="M28" s="21"/>
      <c r="R28" s="21"/>
      <c r="S28" s="21"/>
      <c r="T28" s="21"/>
      <c r="U28" s="21"/>
      <c r="V28" s="21"/>
      <c r="W28" s="29"/>
      <c r="X28" s="19"/>
    </row>
    <row r="29" spans="2:24" ht="21" customHeight="1" x14ac:dyDescent="0.3">
      <c r="E29" s="21"/>
      <c r="F29" s="21"/>
      <c r="G29" s="21"/>
      <c r="H29" s="21"/>
      <c r="I29" s="21"/>
      <c r="J29" s="21"/>
      <c r="K29" s="21"/>
      <c r="L29" s="21"/>
      <c r="M29" s="21"/>
      <c r="R29" s="21"/>
      <c r="S29" s="21"/>
      <c r="T29" s="21"/>
      <c r="U29" s="21"/>
      <c r="V29" s="21"/>
      <c r="W29" s="29"/>
      <c r="X29" s="19"/>
    </row>
    <row r="30" spans="2:24" ht="21" customHeight="1" x14ac:dyDescent="0.3">
      <c r="E30" s="21"/>
      <c r="F30" s="21"/>
      <c r="G30" s="21"/>
      <c r="H30" s="21"/>
      <c r="I30" s="21"/>
      <c r="J30" s="22" t="s">
        <v>4</v>
      </c>
      <c r="K30" s="32" t="s">
        <v>5</v>
      </c>
      <c r="L30" s="33"/>
      <c r="M30" s="34" t="s">
        <v>8</v>
      </c>
      <c r="N30" s="34" t="s">
        <v>9</v>
      </c>
      <c r="O30" s="34" t="s">
        <v>10</v>
      </c>
      <c r="P30" s="34" t="s">
        <v>11</v>
      </c>
      <c r="Q30" s="23" t="s">
        <v>12</v>
      </c>
      <c r="R30" s="21"/>
      <c r="S30" s="21"/>
      <c r="T30" s="21"/>
      <c r="U30" s="21"/>
      <c r="V30" s="21"/>
      <c r="W30" s="29"/>
      <c r="X30" s="19"/>
    </row>
    <row r="31" spans="2:24" ht="23.25" customHeight="1" x14ac:dyDescent="0.3">
      <c r="E31" s="21"/>
      <c r="F31" s="21"/>
      <c r="G31" s="21"/>
      <c r="H31" s="21"/>
      <c r="J31" s="22"/>
      <c r="K31" s="32"/>
      <c r="L31" s="33"/>
      <c r="M31" s="34"/>
      <c r="N31" s="34"/>
      <c r="O31" s="34"/>
      <c r="P31" s="34"/>
      <c r="Q31" s="23"/>
      <c r="T31" s="21"/>
      <c r="U31" s="21"/>
      <c r="V31" s="21"/>
      <c r="W31" s="29"/>
      <c r="X31" s="19"/>
    </row>
    <row r="32" spans="2:24" ht="21" customHeight="1" x14ac:dyDescent="0.3">
      <c r="E32" s="21"/>
      <c r="F32" s="21"/>
      <c r="G32" s="21"/>
      <c r="H32" s="21"/>
      <c r="J32" s="25" t="s">
        <v>6</v>
      </c>
      <c r="K32" s="26">
        <f>SUM(M32:Q32)</f>
        <v>5428</v>
      </c>
      <c r="L32" s="26"/>
      <c r="M32" s="35">
        <v>86</v>
      </c>
      <c r="N32" s="35">
        <v>3</v>
      </c>
      <c r="O32" s="35">
        <v>2915</v>
      </c>
      <c r="P32" s="35">
        <v>750</v>
      </c>
      <c r="Q32" s="35">
        <v>1674</v>
      </c>
      <c r="T32" s="21"/>
      <c r="U32" s="21"/>
      <c r="V32" s="21"/>
      <c r="W32" s="21"/>
      <c r="X32" s="19"/>
    </row>
    <row r="33" spans="2:24" ht="21" customHeight="1" thickBot="1" x14ac:dyDescent="0.35">
      <c r="E33" s="21"/>
      <c r="F33" s="21"/>
      <c r="G33" s="21"/>
      <c r="H33" s="21"/>
      <c r="J33" s="27" t="s">
        <v>7</v>
      </c>
      <c r="K33" s="26">
        <f>SUM(M33:Q33)</f>
        <v>6838</v>
      </c>
      <c r="L33" s="26"/>
      <c r="M33" s="35">
        <v>185</v>
      </c>
      <c r="N33" s="35">
        <v>0</v>
      </c>
      <c r="O33" s="35">
        <v>2961</v>
      </c>
      <c r="P33" s="35">
        <v>802</v>
      </c>
      <c r="Q33" s="35">
        <v>2890</v>
      </c>
      <c r="T33" s="21"/>
      <c r="U33" s="21"/>
      <c r="V33" s="21"/>
      <c r="W33" s="21"/>
      <c r="X33" s="19"/>
    </row>
    <row r="34" spans="2:24" ht="21" customHeight="1" x14ac:dyDescent="0.3">
      <c r="E34" s="21"/>
      <c r="F34" s="21"/>
      <c r="G34" s="21"/>
      <c r="H34" s="21"/>
      <c r="J34" s="36" t="s">
        <v>5</v>
      </c>
      <c r="K34" s="31">
        <f>SUM(K32:L33)</f>
        <v>12266</v>
      </c>
      <c r="L34" s="31"/>
      <c r="M34" s="37">
        <f>SUM(M32:M33)</f>
        <v>271</v>
      </c>
      <c r="N34" s="37">
        <f t="shared" ref="N34:Q34" si="0">SUM(N32:N33)</f>
        <v>3</v>
      </c>
      <c r="O34" s="37">
        <f t="shared" si="0"/>
        <v>5876</v>
      </c>
      <c r="P34" s="37">
        <f t="shared" si="0"/>
        <v>1552</v>
      </c>
      <c r="Q34" s="37">
        <f t="shared" si="0"/>
        <v>4564</v>
      </c>
      <c r="T34" s="21"/>
      <c r="U34" s="21"/>
      <c r="V34" s="21"/>
      <c r="W34" s="21"/>
      <c r="X34" s="19"/>
    </row>
    <row r="35" spans="2:24" ht="21" customHeight="1" x14ac:dyDescent="0.3">
      <c r="E35" s="21"/>
      <c r="F35" s="21"/>
      <c r="G35" s="21"/>
      <c r="H35" s="21"/>
      <c r="J35" s="21"/>
      <c r="K35" s="21"/>
      <c r="L35" s="21"/>
      <c r="M35" s="21"/>
      <c r="N35" s="21"/>
      <c r="O35" s="21"/>
      <c r="P35" s="21"/>
      <c r="Q35" s="21"/>
      <c r="T35" s="21"/>
      <c r="U35" s="21"/>
      <c r="V35" s="21"/>
      <c r="W35" s="21"/>
      <c r="X35" s="19"/>
    </row>
    <row r="36" spans="2:24" ht="21" customHeight="1" x14ac:dyDescent="0.3">
      <c r="E36" s="21"/>
      <c r="F36" s="21"/>
      <c r="G36" s="21"/>
      <c r="H36" s="21"/>
      <c r="J36" s="21"/>
      <c r="K36" s="21"/>
      <c r="L36" s="21"/>
      <c r="M36" s="21"/>
      <c r="N36" s="21"/>
      <c r="O36" s="21"/>
      <c r="P36" s="21"/>
      <c r="Q36" s="21"/>
      <c r="T36" s="21"/>
      <c r="U36" s="21"/>
      <c r="V36" s="21"/>
      <c r="W36" s="21"/>
      <c r="X36" s="19"/>
    </row>
    <row r="37" spans="2:24" ht="21" customHeight="1" x14ac:dyDescent="0.3">
      <c r="E37" s="21"/>
      <c r="F37" s="21"/>
      <c r="G37" s="21"/>
      <c r="H37" s="21"/>
      <c r="J37" s="21"/>
      <c r="K37" s="21"/>
      <c r="L37" s="21"/>
      <c r="M37" s="21"/>
      <c r="N37" s="21"/>
      <c r="O37" s="21"/>
      <c r="P37" s="21"/>
      <c r="Q37" s="21"/>
      <c r="T37" s="21"/>
      <c r="U37" s="21"/>
      <c r="V37" s="21"/>
      <c r="W37" s="21"/>
      <c r="X37" s="19"/>
    </row>
    <row r="38" spans="2:24" ht="21" customHeight="1" x14ac:dyDescent="0.3">
      <c r="E38" s="21"/>
      <c r="F38" s="21"/>
      <c r="G38" s="21"/>
      <c r="H38" s="21"/>
      <c r="J38" s="21"/>
      <c r="K38" s="21"/>
      <c r="L38" s="21"/>
      <c r="M38" s="21"/>
      <c r="N38" s="21"/>
      <c r="O38" s="21"/>
      <c r="P38" s="21"/>
      <c r="Q38" s="21"/>
      <c r="T38" s="21"/>
      <c r="U38" s="21"/>
      <c r="V38" s="21"/>
      <c r="W38" s="21"/>
      <c r="X38" s="19"/>
    </row>
    <row r="39" spans="2:24" ht="21" customHeight="1" x14ac:dyDescent="0.3">
      <c r="E39" s="21"/>
      <c r="F39" s="21"/>
      <c r="G39" s="21"/>
      <c r="H39" s="21"/>
      <c r="J39" s="21"/>
      <c r="K39" s="21"/>
      <c r="L39" s="21"/>
      <c r="M39" s="21"/>
      <c r="N39" s="21"/>
      <c r="O39" s="21"/>
      <c r="P39" s="21"/>
      <c r="Q39" s="21"/>
      <c r="T39" s="21"/>
      <c r="U39" s="21"/>
      <c r="V39" s="21"/>
      <c r="W39" s="21"/>
      <c r="X39" s="19"/>
    </row>
    <row r="40" spans="2:24" ht="21" customHeight="1" x14ac:dyDescent="0.3">
      <c r="E40" s="21"/>
      <c r="F40" s="21"/>
      <c r="G40" s="21"/>
      <c r="H40" s="21"/>
      <c r="J40" s="21"/>
      <c r="K40" s="21"/>
      <c r="L40" s="21"/>
      <c r="M40" s="21"/>
      <c r="N40" s="21"/>
      <c r="O40" s="21"/>
      <c r="P40" s="21"/>
      <c r="Q40" s="21"/>
      <c r="T40" s="21"/>
      <c r="U40" s="21"/>
      <c r="V40" s="21"/>
      <c r="W40" s="21"/>
      <c r="X40" s="19"/>
    </row>
    <row r="41" spans="2:24" ht="21" customHeight="1" x14ac:dyDescent="0.3">
      <c r="B41" s="38" t="s">
        <v>13</v>
      </c>
      <c r="C41" s="39" t="s">
        <v>14</v>
      </c>
      <c r="D41" s="40"/>
      <c r="E41" s="21"/>
      <c r="F41" s="21"/>
      <c r="G41" s="21"/>
      <c r="H41" s="21"/>
      <c r="J41" s="21"/>
      <c r="K41" s="21"/>
      <c r="L41" s="21"/>
      <c r="M41" s="21"/>
      <c r="N41" s="21"/>
      <c r="O41" s="21"/>
      <c r="P41" s="21"/>
      <c r="Q41" s="21"/>
      <c r="T41" s="21"/>
      <c r="U41" s="21"/>
      <c r="V41" s="21"/>
      <c r="W41" s="21"/>
      <c r="X41" s="19"/>
    </row>
    <row r="42" spans="2:24" ht="21" customHeight="1" x14ac:dyDescent="0.3">
      <c r="B42" s="41"/>
      <c r="C42" s="42" t="s">
        <v>15</v>
      </c>
      <c r="D42" s="43"/>
      <c r="E42" s="21"/>
      <c r="F42" s="21"/>
      <c r="G42" s="21"/>
      <c r="H42" s="21"/>
      <c r="J42" s="21"/>
      <c r="K42" s="21"/>
      <c r="L42" s="21"/>
      <c r="M42" s="21"/>
      <c r="N42" s="21"/>
      <c r="O42" s="21"/>
      <c r="P42" s="21"/>
      <c r="Q42" s="21"/>
      <c r="T42" s="21"/>
      <c r="U42" s="21"/>
      <c r="V42" s="21"/>
      <c r="W42" s="21"/>
      <c r="X42" s="19"/>
    </row>
    <row r="43" spans="2:24" ht="21" customHeight="1" x14ac:dyDescent="0.3">
      <c r="B43" s="44"/>
      <c r="C43" s="42" t="s">
        <v>16</v>
      </c>
      <c r="D43" s="43"/>
      <c r="E43" s="21"/>
      <c r="F43" s="21"/>
      <c r="G43" s="21"/>
      <c r="H43" s="21"/>
      <c r="J43" s="21"/>
      <c r="K43" s="21"/>
      <c r="L43" s="21"/>
      <c r="M43" s="21"/>
      <c r="N43" s="21"/>
      <c r="O43" s="21"/>
      <c r="P43" s="21"/>
      <c r="Q43" s="21"/>
      <c r="T43" s="21"/>
      <c r="U43" s="21"/>
      <c r="V43" s="21"/>
      <c r="W43" s="21"/>
      <c r="X43" s="19"/>
    </row>
    <row r="44" spans="2:24" ht="25.15" customHeight="1" x14ac:dyDescent="0.3">
      <c r="B44" s="45"/>
      <c r="C44" s="42" t="s">
        <v>17</v>
      </c>
      <c r="D44" s="43"/>
      <c r="E44" s="21"/>
      <c r="F44" s="21"/>
      <c r="G44" s="21"/>
      <c r="H44" s="21"/>
      <c r="J44" s="21"/>
      <c r="K44" s="21"/>
      <c r="L44" s="24" t="s">
        <v>18</v>
      </c>
      <c r="M44" s="22"/>
      <c r="N44" s="46" t="s">
        <v>5</v>
      </c>
      <c r="O44" s="47" t="s">
        <v>19</v>
      </c>
      <c r="P44" s="21"/>
      <c r="Q44" s="21"/>
      <c r="R44" s="21"/>
      <c r="S44" s="21"/>
      <c r="T44" s="21"/>
      <c r="U44" s="21"/>
      <c r="V44" s="21"/>
      <c r="W44" s="21"/>
      <c r="X44" s="19"/>
    </row>
    <row r="45" spans="2:24" ht="20.25" customHeight="1" x14ac:dyDescent="0.3">
      <c r="B45" s="48"/>
      <c r="C45" s="42" t="s">
        <v>20</v>
      </c>
      <c r="D45" s="43"/>
      <c r="E45" s="21"/>
      <c r="L45" s="49" t="s">
        <v>21</v>
      </c>
      <c r="M45" s="49"/>
      <c r="N45" s="50">
        <v>5769</v>
      </c>
      <c r="O45" s="51">
        <f>N45/$N$48</f>
        <v>0.47032447415620415</v>
      </c>
      <c r="R45" s="21"/>
      <c r="S45" s="21"/>
      <c r="T45" s="21"/>
      <c r="U45" s="21"/>
      <c r="V45" s="21"/>
      <c r="W45" s="21"/>
      <c r="X45" s="19"/>
    </row>
    <row r="46" spans="2:24" ht="19.149999999999999" customHeight="1" x14ac:dyDescent="0.3">
      <c r="B46" s="52"/>
      <c r="C46" s="42" t="s">
        <v>22</v>
      </c>
      <c r="D46" s="43"/>
      <c r="E46" s="21"/>
      <c r="L46" s="53" t="s">
        <v>23</v>
      </c>
      <c r="M46" s="53"/>
      <c r="N46" s="35">
        <v>5920</v>
      </c>
      <c r="O46" s="54">
        <f>N46/$N$48</f>
        <v>0.48263492581118539</v>
      </c>
      <c r="R46" s="21"/>
      <c r="S46" s="21"/>
      <c r="T46" s="21"/>
      <c r="U46" s="21"/>
      <c r="V46" s="21"/>
      <c r="W46" s="21"/>
      <c r="X46" s="19"/>
    </row>
    <row r="47" spans="2:24" ht="19.149999999999999" customHeight="1" thickBot="1" x14ac:dyDescent="0.35">
      <c r="B47" s="55"/>
      <c r="C47" s="42" t="s">
        <v>24</v>
      </c>
      <c r="D47" s="43"/>
      <c r="J47" s="56"/>
      <c r="K47" s="56"/>
      <c r="L47" s="49" t="s">
        <v>25</v>
      </c>
      <c r="M47" s="49"/>
      <c r="N47" s="50">
        <v>577</v>
      </c>
      <c r="O47" s="51">
        <f>N47/$N$48</f>
        <v>4.7040600032610465E-2</v>
      </c>
      <c r="P47" s="56"/>
      <c r="Q47" s="56"/>
      <c r="R47" s="56"/>
      <c r="S47" s="21"/>
      <c r="T47" s="21"/>
      <c r="U47" s="21"/>
      <c r="V47" s="21"/>
      <c r="W47" s="21"/>
      <c r="X47" s="19"/>
    </row>
    <row r="48" spans="2:24" ht="28.5" customHeight="1" x14ac:dyDescent="0.3">
      <c r="L48" s="36" t="s">
        <v>5</v>
      </c>
      <c r="M48" s="37"/>
      <c r="N48" s="37">
        <f>SUM(N45:N47)</f>
        <v>12266</v>
      </c>
      <c r="O48" s="57">
        <f>SUM(O45:O47)</f>
        <v>1</v>
      </c>
      <c r="P48" s="56"/>
      <c r="U48" s="21"/>
      <c r="V48" s="21"/>
      <c r="W48" s="21"/>
      <c r="X48" s="19"/>
    </row>
    <row r="49" spans="2:24" ht="28.5" customHeight="1" x14ac:dyDescent="0.3">
      <c r="P49" s="56"/>
      <c r="U49" s="21"/>
      <c r="V49" s="21"/>
      <c r="W49" s="21"/>
      <c r="X49" s="19"/>
    </row>
    <row r="50" spans="2:24" ht="18.600000000000001" customHeight="1" x14ac:dyDescent="0.3">
      <c r="P50" s="56"/>
      <c r="U50" s="21"/>
      <c r="V50" s="21"/>
      <c r="W50" s="21"/>
      <c r="X50" s="19"/>
    </row>
    <row r="51" spans="2:24" ht="18.600000000000001" customHeight="1" x14ac:dyDescent="0.3">
      <c r="P51" s="56"/>
      <c r="U51" s="21"/>
      <c r="V51" s="21"/>
      <c r="W51" s="21"/>
      <c r="X51" s="19"/>
    </row>
    <row r="52" spans="2:24" ht="18.600000000000001" customHeight="1" x14ac:dyDescent="0.3">
      <c r="J52" s="56"/>
      <c r="K52" s="56"/>
      <c r="P52" s="56"/>
      <c r="Q52" s="56"/>
      <c r="R52" s="56"/>
      <c r="S52" s="21"/>
      <c r="T52" s="21"/>
      <c r="U52" s="21"/>
      <c r="V52" s="21"/>
      <c r="W52" s="21"/>
      <c r="X52" s="19"/>
    </row>
    <row r="53" spans="2:24" ht="19.899999999999999" customHeight="1" x14ac:dyDescent="0.3">
      <c r="B53" s="58" t="s">
        <v>26</v>
      </c>
      <c r="C53" s="58"/>
      <c r="D53" s="58"/>
      <c r="E53" s="58"/>
      <c r="F53" s="58"/>
      <c r="G53" s="46" t="s">
        <v>5</v>
      </c>
      <c r="H53" s="47" t="s">
        <v>27</v>
      </c>
      <c r="S53" s="21"/>
      <c r="T53" s="21"/>
      <c r="U53" s="21"/>
      <c r="V53" s="21"/>
      <c r="W53" s="21"/>
      <c r="X53" s="19"/>
    </row>
    <row r="54" spans="2:24" ht="28.5" customHeight="1" x14ac:dyDescent="0.3">
      <c r="B54" s="53" t="s">
        <v>28</v>
      </c>
      <c r="C54" s="53"/>
      <c r="D54" s="53"/>
      <c r="E54" s="53"/>
      <c r="F54" s="53"/>
      <c r="G54" s="35">
        <v>0</v>
      </c>
      <c r="H54" s="54">
        <f t="shared" ref="H54:H68" si="1">G54/$G$69</f>
        <v>0</v>
      </c>
      <c r="S54" s="21"/>
      <c r="T54" s="21"/>
      <c r="U54" s="21"/>
      <c r="V54" s="21"/>
      <c r="W54" s="21"/>
      <c r="X54" s="19"/>
    </row>
    <row r="55" spans="2:24" ht="28.5" customHeight="1" x14ac:dyDescent="0.3">
      <c r="B55" s="53" t="s">
        <v>29</v>
      </c>
      <c r="C55" s="53"/>
      <c r="D55" s="53"/>
      <c r="E55" s="53"/>
      <c r="F55" s="53"/>
      <c r="G55" s="35">
        <v>271</v>
      </c>
      <c r="H55" s="54">
        <f t="shared" si="1"/>
        <v>2.2093592043045819E-2</v>
      </c>
      <c r="J55" s="24" t="s">
        <v>30</v>
      </c>
      <c r="K55" s="22"/>
      <c r="L55" s="46" t="s">
        <v>5</v>
      </c>
      <c r="M55" s="47" t="s">
        <v>27</v>
      </c>
      <c r="N55" s="56"/>
      <c r="O55" s="24" t="s">
        <v>31</v>
      </c>
      <c r="P55" s="22"/>
      <c r="Q55" s="46" t="s">
        <v>5</v>
      </c>
      <c r="R55" s="47" t="s">
        <v>27</v>
      </c>
      <c r="S55" s="21"/>
      <c r="T55" s="21"/>
      <c r="U55" s="21"/>
      <c r="V55" s="21"/>
      <c r="W55" s="21"/>
      <c r="X55" s="19"/>
    </row>
    <row r="56" spans="2:24" ht="28.5" customHeight="1" x14ac:dyDescent="0.3">
      <c r="B56" s="53" t="s">
        <v>32</v>
      </c>
      <c r="C56" s="53"/>
      <c r="D56" s="53"/>
      <c r="E56" s="53"/>
      <c r="F56" s="53"/>
      <c r="G56" s="35">
        <v>0</v>
      </c>
      <c r="H56" s="54">
        <f t="shared" si="1"/>
        <v>0</v>
      </c>
      <c r="J56" s="24"/>
      <c r="K56" s="22"/>
      <c r="L56" s="46"/>
      <c r="M56" s="47"/>
      <c r="N56" s="56"/>
      <c r="O56" s="24"/>
      <c r="P56" s="22"/>
      <c r="Q56" s="46"/>
      <c r="R56" s="47"/>
      <c r="S56" s="21"/>
      <c r="T56" s="21"/>
      <c r="U56" s="21"/>
      <c r="V56" s="21"/>
      <c r="W56" s="21"/>
      <c r="X56" s="19"/>
    </row>
    <row r="57" spans="2:24" ht="28.5" customHeight="1" x14ac:dyDescent="0.3">
      <c r="B57" s="53" t="s">
        <v>33</v>
      </c>
      <c r="C57" s="53"/>
      <c r="D57" s="53"/>
      <c r="E57" s="53"/>
      <c r="F57" s="53"/>
      <c r="G57" s="35">
        <v>0</v>
      </c>
      <c r="H57" s="54">
        <f t="shared" si="1"/>
        <v>0</v>
      </c>
      <c r="J57" s="53" t="s">
        <v>34</v>
      </c>
      <c r="K57" s="53"/>
      <c r="L57" s="35">
        <v>73</v>
      </c>
      <c r="M57" s="54">
        <f t="shared" ref="M57:M72" si="2">L57/$L$73</f>
        <v>1.2331081081081082E-2</v>
      </c>
      <c r="N57" s="56"/>
      <c r="O57" s="53" t="s">
        <v>34</v>
      </c>
      <c r="P57" s="53"/>
      <c r="Q57" s="35">
        <v>6</v>
      </c>
      <c r="R57" s="54">
        <f t="shared" ref="R57:R72" si="3">Q57/$Q$73</f>
        <v>1.0398613518197574E-2</v>
      </c>
      <c r="U57" s="21"/>
      <c r="V57" s="21"/>
      <c r="W57" s="21"/>
      <c r="X57" s="19"/>
    </row>
    <row r="58" spans="2:24" ht="28.5" customHeight="1" x14ac:dyDescent="0.3">
      <c r="B58" s="53" t="s">
        <v>35</v>
      </c>
      <c r="C58" s="53"/>
      <c r="D58" s="53"/>
      <c r="E58" s="53"/>
      <c r="F58" s="53"/>
      <c r="G58" s="35">
        <v>3</v>
      </c>
      <c r="H58" s="54">
        <f t="shared" si="1"/>
        <v>2.4457850970161421E-4</v>
      </c>
      <c r="J58" s="53" t="s">
        <v>36</v>
      </c>
      <c r="K58" s="53"/>
      <c r="L58" s="35">
        <v>598</v>
      </c>
      <c r="M58" s="54">
        <f t="shared" si="2"/>
        <v>0.10101351351351351</v>
      </c>
      <c r="N58" s="56"/>
      <c r="O58" s="53" t="s">
        <v>36</v>
      </c>
      <c r="P58" s="53"/>
      <c r="Q58" s="35">
        <v>73</v>
      </c>
      <c r="R58" s="54">
        <f t="shared" si="3"/>
        <v>0.1265164644714038</v>
      </c>
      <c r="U58" s="21"/>
      <c r="V58" s="21"/>
      <c r="W58" s="21"/>
      <c r="X58" s="19"/>
    </row>
    <row r="59" spans="2:24" ht="28.5" customHeight="1" x14ac:dyDescent="0.3">
      <c r="B59" s="53" t="s">
        <v>37</v>
      </c>
      <c r="C59" s="53"/>
      <c r="D59" s="53"/>
      <c r="E59" s="53"/>
      <c r="F59" s="53"/>
      <c r="G59" s="35">
        <v>4054</v>
      </c>
      <c r="H59" s="54">
        <f t="shared" si="1"/>
        <v>0.33050709277678136</v>
      </c>
      <c r="J59" s="53" t="s">
        <v>38</v>
      </c>
      <c r="K59" s="53"/>
      <c r="L59" s="35">
        <v>333</v>
      </c>
      <c r="M59" s="54">
        <f t="shared" si="2"/>
        <v>5.6250000000000001E-2</v>
      </c>
      <c r="N59" s="56"/>
      <c r="O59" s="53" t="s">
        <v>38</v>
      </c>
      <c r="P59" s="53"/>
      <c r="Q59" s="35">
        <v>5</v>
      </c>
      <c r="R59" s="54">
        <f t="shared" si="3"/>
        <v>8.6655112651646445E-3</v>
      </c>
      <c r="U59" s="21"/>
      <c r="V59" s="21"/>
      <c r="W59" s="21"/>
      <c r="X59" s="19"/>
    </row>
    <row r="60" spans="2:24" ht="28.5" customHeight="1" x14ac:dyDescent="0.3">
      <c r="B60" s="53" t="s">
        <v>39</v>
      </c>
      <c r="C60" s="53"/>
      <c r="D60" s="53"/>
      <c r="E60" s="53"/>
      <c r="F60" s="53"/>
      <c r="G60" s="35">
        <v>1822</v>
      </c>
      <c r="H60" s="54">
        <f t="shared" si="1"/>
        <v>0.14854068155878036</v>
      </c>
      <c r="J60" s="53" t="s">
        <v>40</v>
      </c>
      <c r="K60" s="53"/>
      <c r="L60" s="35">
        <v>174</v>
      </c>
      <c r="M60" s="54">
        <f t="shared" si="2"/>
        <v>2.9391891891891894E-2</v>
      </c>
      <c r="N60" s="56"/>
      <c r="O60" s="53" t="s">
        <v>40</v>
      </c>
      <c r="P60" s="53"/>
      <c r="Q60" s="35">
        <v>8</v>
      </c>
      <c r="R60" s="54">
        <f t="shared" si="3"/>
        <v>1.3864818024263431E-2</v>
      </c>
      <c r="U60" s="21"/>
      <c r="V60" s="21"/>
      <c r="W60" s="21"/>
      <c r="X60" s="19"/>
    </row>
    <row r="61" spans="2:24" ht="23.25" customHeight="1" x14ac:dyDescent="0.3">
      <c r="B61" s="53" t="s">
        <v>41</v>
      </c>
      <c r="C61" s="53"/>
      <c r="D61" s="53"/>
      <c r="E61" s="53"/>
      <c r="F61" s="53"/>
      <c r="G61" s="35">
        <v>975</v>
      </c>
      <c r="H61" s="54">
        <f t="shared" si="1"/>
        <v>7.9488015653024616E-2</v>
      </c>
      <c r="J61" s="53" t="s">
        <v>42</v>
      </c>
      <c r="K61" s="53"/>
      <c r="L61" s="35">
        <v>1709</v>
      </c>
      <c r="M61" s="54">
        <f t="shared" si="2"/>
        <v>0.28868243243243241</v>
      </c>
      <c r="N61" s="56"/>
      <c r="O61" s="53" t="s">
        <v>42</v>
      </c>
      <c r="P61" s="53"/>
      <c r="Q61" s="35">
        <v>98</v>
      </c>
      <c r="R61" s="54">
        <f t="shared" si="3"/>
        <v>0.16984402079722705</v>
      </c>
      <c r="U61" s="21"/>
      <c r="V61" s="21"/>
      <c r="W61" s="21"/>
      <c r="X61" s="19"/>
    </row>
    <row r="62" spans="2:24" ht="30" customHeight="1" x14ac:dyDescent="0.3">
      <c r="B62" s="53" t="s">
        <v>43</v>
      </c>
      <c r="C62" s="53"/>
      <c r="D62" s="53"/>
      <c r="E62" s="53"/>
      <c r="F62" s="53"/>
      <c r="G62" s="35">
        <v>61</v>
      </c>
      <c r="H62" s="54">
        <f t="shared" si="1"/>
        <v>4.973096363932822E-3</v>
      </c>
      <c r="I62" s="56"/>
      <c r="J62" s="53" t="s">
        <v>44</v>
      </c>
      <c r="K62" s="53"/>
      <c r="L62" s="35">
        <v>59</v>
      </c>
      <c r="M62" s="54">
        <f t="shared" si="2"/>
        <v>9.9662162162162168E-3</v>
      </c>
      <c r="N62" s="56"/>
      <c r="O62" s="53" t="s">
        <v>44</v>
      </c>
      <c r="P62" s="53"/>
      <c r="Q62" s="35">
        <v>10</v>
      </c>
      <c r="R62" s="54">
        <f t="shared" si="3"/>
        <v>1.7331022530329289E-2</v>
      </c>
      <c r="U62" s="21"/>
      <c r="V62" s="21"/>
      <c r="W62" s="21"/>
      <c r="X62" s="19"/>
    </row>
    <row r="63" spans="2:24" ht="30" customHeight="1" x14ac:dyDescent="0.3">
      <c r="B63" s="53" t="s">
        <v>45</v>
      </c>
      <c r="C63" s="53"/>
      <c r="D63" s="53"/>
      <c r="E63" s="53"/>
      <c r="F63" s="53"/>
      <c r="G63" s="35">
        <v>516</v>
      </c>
      <c r="H63" s="54">
        <f t="shared" si="1"/>
        <v>4.2067503668677647E-2</v>
      </c>
      <c r="I63" s="56"/>
      <c r="J63" s="53" t="s">
        <v>46</v>
      </c>
      <c r="K63" s="53"/>
      <c r="L63" s="35">
        <v>16</v>
      </c>
      <c r="M63" s="54">
        <f t="shared" si="2"/>
        <v>2.7027027027027029E-3</v>
      </c>
      <c r="N63" s="56"/>
      <c r="O63" s="53" t="s">
        <v>46</v>
      </c>
      <c r="P63" s="53"/>
      <c r="Q63" s="35">
        <v>0</v>
      </c>
      <c r="R63" s="54">
        <f t="shared" si="3"/>
        <v>0</v>
      </c>
      <c r="U63" s="21"/>
      <c r="V63" s="21"/>
      <c r="W63" s="21"/>
      <c r="X63" s="19"/>
    </row>
    <row r="64" spans="2:24" ht="30" customHeight="1" x14ac:dyDescent="0.3">
      <c r="B64" s="53" t="s">
        <v>47</v>
      </c>
      <c r="C64" s="53"/>
      <c r="D64" s="53"/>
      <c r="E64" s="53"/>
      <c r="F64" s="53"/>
      <c r="G64" s="35">
        <v>0</v>
      </c>
      <c r="H64" s="54">
        <f t="shared" si="1"/>
        <v>0</v>
      </c>
      <c r="I64" s="56"/>
      <c r="J64" s="53" t="s">
        <v>48</v>
      </c>
      <c r="K64" s="53"/>
      <c r="L64" s="35">
        <v>156</v>
      </c>
      <c r="M64" s="54">
        <f t="shared" si="2"/>
        <v>2.6351351351351353E-2</v>
      </c>
      <c r="N64" s="56"/>
      <c r="O64" s="53" t="s">
        <v>48</v>
      </c>
      <c r="P64" s="53"/>
      <c r="Q64" s="35">
        <v>9</v>
      </c>
      <c r="R64" s="54">
        <f t="shared" si="3"/>
        <v>1.5597920277296361E-2</v>
      </c>
      <c r="U64" s="21"/>
      <c r="V64" s="21"/>
      <c r="W64" s="21"/>
      <c r="X64" s="19"/>
    </row>
    <row r="65" spans="2:24" ht="30" customHeight="1" x14ac:dyDescent="0.3">
      <c r="B65" s="53" t="s">
        <v>49</v>
      </c>
      <c r="C65" s="53"/>
      <c r="D65" s="53"/>
      <c r="E65" s="53"/>
      <c r="F65" s="53"/>
      <c r="G65" s="35">
        <v>382</v>
      </c>
      <c r="H65" s="54">
        <f t="shared" si="1"/>
        <v>3.1142996902005542E-2</v>
      </c>
      <c r="I65" s="56"/>
      <c r="J65" s="53" t="s">
        <v>50</v>
      </c>
      <c r="K65" s="53"/>
      <c r="L65" s="35">
        <v>317</v>
      </c>
      <c r="M65" s="54">
        <f t="shared" si="2"/>
        <v>5.3547297297297299E-2</v>
      </c>
      <c r="N65" s="56"/>
      <c r="O65" s="53" t="s">
        <v>50</v>
      </c>
      <c r="P65" s="53"/>
      <c r="Q65" s="35">
        <v>54</v>
      </c>
      <c r="R65" s="54">
        <f t="shared" si="3"/>
        <v>9.3587521663778164E-2</v>
      </c>
      <c r="U65" s="21"/>
      <c r="V65" s="21"/>
      <c r="W65" s="21"/>
      <c r="X65" s="19"/>
    </row>
    <row r="66" spans="2:24" ht="30" customHeight="1" x14ac:dyDescent="0.3">
      <c r="B66" s="53" t="s">
        <v>51</v>
      </c>
      <c r="C66" s="53"/>
      <c r="D66" s="53"/>
      <c r="E66" s="53"/>
      <c r="F66" s="53"/>
      <c r="G66" s="35">
        <v>2035</v>
      </c>
      <c r="H66" s="54">
        <f t="shared" si="1"/>
        <v>0.16590575574759497</v>
      </c>
      <c r="I66" s="56"/>
      <c r="J66" s="53" t="s">
        <v>52</v>
      </c>
      <c r="K66" s="53"/>
      <c r="L66" s="35">
        <v>47</v>
      </c>
      <c r="M66" s="54">
        <f t="shared" si="2"/>
        <v>7.9391891891891896E-3</v>
      </c>
      <c r="N66" s="56"/>
      <c r="O66" s="53" t="s">
        <v>52</v>
      </c>
      <c r="P66" s="53"/>
      <c r="Q66" s="35">
        <v>4</v>
      </c>
      <c r="R66" s="54">
        <f t="shared" si="3"/>
        <v>6.9324090121317154E-3</v>
      </c>
      <c r="U66" s="21"/>
      <c r="V66" s="21"/>
      <c r="W66" s="21"/>
      <c r="X66" s="19"/>
    </row>
    <row r="67" spans="2:24" ht="30" customHeight="1" x14ac:dyDescent="0.3">
      <c r="B67" s="53" t="s">
        <v>53</v>
      </c>
      <c r="C67" s="53"/>
      <c r="D67" s="53"/>
      <c r="E67" s="53"/>
      <c r="F67" s="53"/>
      <c r="G67" s="35">
        <v>769</v>
      </c>
      <c r="H67" s="54">
        <f t="shared" si="1"/>
        <v>6.2693624653513774E-2</v>
      </c>
      <c r="I67" s="56"/>
      <c r="J67" s="53" t="s">
        <v>54</v>
      </c>
      <c r="K67" s="53"/>
      <c r="L67" s="35">
        <v>0</v>
      </c>
      <c r="M67" s="54">
        <f t="shared" si="2"/>
        <v>0</v>
      </c>
      <c r="N67" s="56"/>
      <c r="O67" s="53" t="s">
        <v>54</v>
      </c>
      <c r="P67" s="53"/>
      <c r="Q67" s="35">
        <v>0</v>
      </c>
      <c r="R67" s="54">
        <f t="shared" si="3"/>
        <v>0</v>
      </c>
      <c r="U67" s="21"/>
      <c r="V67" s="21"/>
      <c r="W67" s="21"/>
      <c r="X67" s="19"/>
    </row>
    <row r="68" spans="2:24" ht="30" customHeight="1" thickBot="1" x14ac:dyDescent="0.35">
      <c r="B68" s="53" t="s">
        <v>55</v>
      </c>
      <c r="C68" s="53"/>
      <c r="D68" s="53"/>
      <c r="E68" s="53"/>
      <c r="F68" s="53"/>
      <c r="G68" s="35">
        <v>1378</v>
      </c>
      <c r="H68" s="54">
        <f t="shared" si="1"/>
        <v>0.11234306212294147</v>
      </c>
      <c r="I68" s="56"/>
      <c r="J68" s="53" t="s">
        <v>56</v>
      </c>
      <c r="K68" s="53"/>
      <c r="L68" s="35">
        <v>278</v>
      </c>
      <c r="M68" s="54">
        <f t="shared" si="2"/>
        <v>4.6959459459459459E-2</v>
      </c>
      <c r="N68" s="56"/>
      <c r="O68" s="53" t="s">
        <v>56</v>
      </c>
      <c r="P68" s="53"/>
      <c r="Q68" s="35">
        <v>4</v>
      </c>
      <c r="R68" s="54">
        <f t="shared" si="3"/>
        <v>6.9324090121317154E-3</v>
      </c>
      <c r="U68" s="21"/>
      <c r="V68" s="21"/>
      <c r="W68" s="21"/>
      <c r="X68" s="19"/>
    </row>
    <row r="69" spans="2:24" ht="30" customHeight="1" x14ac:dyDescent="0.3">
      <c r="B69" s="36" t="s">
        <v>5</v>
      </c>
      <c r="C69" s="36"/>
      <c r="D69" s="36"/>
      <c r="E69" s="36"/>
      <c r="F69" s="36"/>
      <c r="G69" s="37">
        <f>SUM(G54:G68)</f>
        <v>12266</v>
      </c>
      <c r="H69" s="57">
        <f>SUM(H54:H68)</f>
        <v>1</v>
      </c>
      <c r="I69" s="56"/>
      <c r="J69" s="53" t="s">
        <v>57</v>
      </c>
      <c r="K69" s="53"/>
      <c r="L69" s="35">
        <v>177</v>
      </c>
      <c r="M69" s="54">
        <f t="shared" si="2"/>
        <v>2.9898648648648649E-2</v>
      </c>
      <c r="N69" s="56"/>
      <c r="O69" s="53" t="s">
        <v>57</v>
      </c>
      <c r="P69" s="53"/>
      <c r="Q69" s="35">
        <v>5</v>
      </c>
      <c r="R69" s="54">
        <f t="shared" si="3"/>
        <v>8.6655112651646445E-3</v>
      </c>
      <c r="U69" s="21"/>
      <c r="V69" s="21"/>
      <c r="W69" s="21"/>
      <c r="X69" s="19"/>
    </row>
    <row r="70" spans="2:24" ht="30" customHeight="1" x14ac:dyDescent="0.3">
      <c r="I70" s="56"/>
      <c r="J70" s="53" t="s">
        <v>58</v>
      </c>
      <c r="K70" s="53"/>
      <c r="L70" s="35">
        <v>63</v>
      </c>
      <c r="M70" s="54">
        <f t="shared" si="2"/>
        <v>1.0641891891891892E-2</v>
      </c>
      <c r="N70" s="56"/>
      <c r="O70" s="53" t="s">
        <v>58</v>
      </c>
      <c r="P70" s="53"/>
      <c r="Q70" s="35">
        <v>4</v>
      </c>
      <c r="R70" s="54">
        <f t="shared" si="3"/>
        <v>6.9324090121317154E-3</v>
      </c>
      <c r="U70" s="21"/>
      <c r="V70" s="21"/>
      <c r="W70" s="21"/>
      <c r="X70" s="19"/>
    </row>
    <row r="71" spans="2:24" ht="30" customHeight="1" x14ac:dyDescent="0.3">
      <c r="I71" s="56"/>
      <c r="J71" s="53" t="s">
        <v>59</v>
      </c>
      <c r="K71" s="53"/>
      <c r="L71" s="35">
        <v>76</v>
      </c>
      <c r="M71" s="54">
        <f t="shared" si="2"/>
        <v>1.2837837837837839E-2</v>
      </c>
      <c r="N71" s="56"/>
      <c r="O71" s="53" t="s">
        <v>59</v>
      </c>
      <c r="P71" s="53"/>
      <c r="Q71" s="35">
        <v>6</v>
      </c>
      <c r="R71" s="54">
        <f t="shared" si="3"/>
        <v>1.0398613518197574E-2</v>
      </c>
      <c r="U71" s="21"/>
      <c r="V71" s="21"/>
      <c r="W71" s="21"/>
      <c r="X71" s="19"/>
    </row>
    <row r="72" spans="2:24" ht="30" customHeight="1" thickBot="1" x14ac:dyDescent="0.35">
      <c r="I72" s="56"/>
      <c r="J72" s="53" t="s">
        <v>60</v>
      </c>
      <c r="K72" s="53"/>
      <c r="L72" s="35">
        <v>1844</v>
      </c>
      <c r="M72" s="54">
        <f t="shared" si="2"/>
        <v>0.31148648648648647</v>
      </c>
      <c r="N72" s="56"/>
      <c r="O72" s="53" t="s">
        <v>60</v>
      </c>
      <c r="P72" s="53"/>
      <c r="Q72" s="35">
        <v>291</v>
      </c>
      <c r="R72" s="54">
        <f t="shared" si="3"/>
        <v>0.50433275563258229</v>
      </c>
      <c r="U72" s="21"/>
      <c r="V72" s="21"/>
      <c r="W72" s="21"/>
      <c r="X72" s="19"/>
    </row>
    <row r="73" spans="2:24" ht="30" customHeight="1" x14ac:dyDescent="0.3">
      <c r="I73" s="56"/>
      <c r="J73" s="36" t="s">
        <v>5</v>
      </c>
      <c r="K73" s="37"/>
      <c r="L73" s="37">
        <f>SUM(L57:L72)</f>
        <v>5920</v>
      </c>
      <c r="M73" s="57">
        <f>SUM(M57:M72)</f>
        <v>1</v>
      </c>
      <c r="N73" s="56"/>
      <c r="O73" s="36" t="s">
        <v>5</v>
      </c>
      <c r="P73" s="37"/>
      <c r="Q73" s="37">
        <f>SUM(Q57:Q72)</f>
        <v>577</v>
      </c>
      <c r="R73" s="57">
        <f>SUM(R57:R72)</f>
        <v>1</v>
      </c>
      <c r="U73" s="21"/>
      <c r="V73" s="21"/>
      <c r="W73" s="21"/>
      <c r="X73" s="19"/>
    </row>
    <row r="74" spans="2:24" ht="29.25" customHeight="1" x14ac:dyDescent="0.3">
      <c r="B74" s="56"/>
      <c r="H74" s="56"/>
      <c r="I74" s="56"/>
      <c r="S74" s="21"/>
      <c r="U74" s="21"/>
      <c r="V74" s="21"/>
      <c r="W74" s="21"/>
      <c r="X74" s="19"/>
    </row>
    <row r="75" spans="2:24" ht="29.25" customHeight="1" x14ac:dyDescent="0.3">
      <c r="B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21"/>
      <c r="X75" s="19"/>
    </row>
    <row r="76" spans="2:24" ht="29.25" customHeight="1" x14ac:dyDescent="0.3">
      <c r="B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21"/>
      <c r="X76" s="19"/>
    </row>
    <row r="77" spans="2:24" ht="29.25" customHeight="1" x14ac:dyDescent="0.3">
      <c r="B77" s="22" t="s">
        <v>61</v>
      </c>
      <c r="C77" s="32" t="s">
        <v>5</v>
      </c>
      <c r="D77" s="33"/>
      <c r="E77" s="34" t="s">
        <v>8</v>
      </c>
      <c r="F77" s="34" t="s">
        <v>9</v>
      </c>
      <c r="G77" s="34" t="s">
        <v>10</v>
      </c>
      <c r="H77" s="34" t="s">
        <v>11</v>
      </c>
      <c r="I77" s="23" t="s">
        <v>12</v>
      </c>
      <c r="R77" s="56"/>
      <c r="S77" s="21"/>
      <c r="X77" s="19"/>
    </row>
    <row r="78" spans="2:24" ht="29.25" customHeight="1" x14ac:dyDescent="0.3">
      <c r="B78" s="22"/>
      <c r="C78" s="32"/>
      <c r="D78" s="33"/>
      <c r="E78" s="34"/>
      <c r="F78" s="34"/>
      <c r="G78" s="34"/>
      <c r="H78" s="34"/>
      <c r="I78" s="23"/>
      <c r="K78" s="59" t="s">
        <v>4</v>
      </c>
      <c r="L78" s="60"/>
      <c r="M78" s="46">
        <v>2024</v>
      </c>
      <c r="N78" s="46">
        <v>2025</v>
      </c>
      <c r="O78" s="47" t="s">
        <v>62</v>
      </c>
      <c r="R78" s="56"/>
      <c r="S78" s="21"/>
      <c r="X78" s="19"/>
    </row>
    <row r="79" spans="2:24" ht="26.45" customHeight="1" x14ac:dyDescent="0.3">
      <c r="B79" s="27" t="s">
        <v>63</v>
      </c>
      <c r="C79" s="26">
        <f t="shared" ref="C79:C81" si="4">SUM(E79:I79)</f>
        <v>248</v>
      </c>
      <c r="D79" s="26"/>
      <c r="E79" s="35">
        <v>0</v>
      </c>
      <c r="F79" s="35">
        <v>0</v>
      </c>
      <c r="G79" s="35">
        <v>134</v>
      </c>
      <c r="H79" s="35">
        <v>36</v>
      </c>
      <c r="I79" s="35">
        <v>78</v>
      </c>
      <c r="K79" s="27" t="s">
        <v>6</v>
      </c>
      <c r="L79" s="27"/>
      <c r="M79" s="61">
        <v>5086</v>
      </c>
      <c r="N79" s="61">
        <v>5428</v>
      </c>
      <c r="O79" s="62">
        <f>N79/M79-1</f>
        <v>6.7243413291388165E-2</v>
      </c>
      <c r="R79" s="56"/>
      <c r="S79" s="21"/>
      <c r="X79" s="19"/>
    </row>
    <row r="80" spans="2:24" ht="26.45" customHeight="1" thickBot="1" x14ac:dyDescent="0.35">
      <c r="B80" s="27" t="s">
        <v>64</v>
      </c>
      <c r="C80" s="26">
        <f t="shared" si="4"/>
        <v>591</v>
      </c>
      <c r="D80" s="26"/>
      <c r="E80" s="35">
        <v>0</v>
      </c>
      <c r="F80" s="35">
        <v>0</v>
      </c>
      <c r="G80" s="35">
        <v>338</v>
      </c>
      <c r="H80" s="35">
        <v>43</v>
      </c>
      <c r="I80" s="35">
        <v>210</v>
      </c>
      <c r="K80" s="27" t="s">
        <v>7</v>
      </c>
      <c r="L80" s="27"/>
      <c r="M80" s="61">
        <v>7013</v>
      </c>
      <c r="N80" s="61">
        <v>6838</v>
      </c>
      <c r="O80" s="62">
        <f>N80/M80-1</f>
        <v>-2.4953657493226866E-2</v>
      </c>
      <c r="R80" s="56"/>
      <c r="S80" s="21"/>
      <c r="X80" s="19"/>
    </row>
    <row r="81" spans="2:24" ht="26.45" customHeight="1" x14ac:dyDescent="0.3">
      <c r="B81" s="27" t="s">
        <v>65</v>
      </c>
      <c r="C81" s="26">
        <f t="shared" si="4"/>
        <v>390</v>
      </c>
      <c r="D81" s="26"/>
      <c r="E81" s="35">
        <v>0</v>
      </c>
      <c r="F81" s="35">
        <v>0</v>
      </c>
      <c r="G81" s="35">
        <v>125</v>
      </c>
      <c r="H81" s="35">
        <v>46</v>
      </c>
      <c r="I81" s="35">
        <v>219</v>
      </c>
      <c r="K81" s="36" t="s">
        <v>5</v>
      </c>
      <c r="L81" s="36"/>
      <c r="M81" s="37">
        <v>12099</v>
      </c>
      <c r="N81" s="37">
        <v>12266</v>
      </c>
      <c r="O81" s="63">
        <f>N81/M81-1</f>
        <v>1.3802793619307474E-2</v>
      </c>
      <c r="R81" s="56"/>
      <c r="S81" s="21"/>
      <c r="X81" s="19"/>
    </row>
    <row r="82" spans="2:24" ht="26.45" customHeight="1" x14ac:dyDescent="0.3">
      <c r="B82" s="27" t="s">
        <v>66</v>
      </c>
      <c r="C82" s="26">
        <f t="shared" ref="C82:C104" si="5">SUM(E82:I82)</f>
        <v>758</v>
      </c>
      <c r="D82" s="26"/>
      <c r="E82" s="35">
        <v>0</v>
      </c>
      <c r="F82" s="35">
        <v>0</v>
      </c>
      <c r="G82" s="35">
        <v>389</v>
      </c>
      <c r="H82" s="35">
        <v>116</v>
      </c>
      <c r="I82" s="35">
        <v>253</v>
      </c>
      <c r="R82" s="56"/>
      <c r="S82" s="21"/>
      <c r="X82" s="19"/>
    </row>
    <row r="83" spans="2:24" ht="26.45" customHeight="1" x14ac:dyDescent="0.3">
      <c r="B83" s="27" t="s">
        <v>67</v>
      </c>
      <c r="C83" s="26">
        <f t="shared" si="5"/>
        <v>495</v>
      </c>
      <c r="D83" s="26"/>
      <c r="E83" s="35">
        <v>0</v>
      </c>
      <c r="F83" s="35">
        <v>0</v>
      </c>
      <c r="G83" s="35">
        <v>250</v>
      </c>
      <c r="H83" s="35">
        <v>77</v>
      </c>
      <c r="I83" s="35">
        <v>168</v>
      </c>
      <c r="R83" s="56"/>
      <c r="S83" s="21"/>
      <c r="X83" s="19"/>
    </row>
    <row r="84" spans="2:24" ht="26.45" customHeight="1" x14ac:dyDescent="0.3">
      <c r="B84" s="27" t="s">
        <v>68</v>
      </c>
      <c r="C84" s="26">
        <f t="shared" si="5"/>
        <v>448</v>
      </c>
      <c r="D84" s="26"/>
      <c r="E84" s="35">
        <v>0</v>
      </c>
      <c r="F84" s="35">
        <v>3</v>
      </c>
      <c r="G84" s="35">
        <v>228</v>
      </c>
      <c r="H84" s="35">
        <v>49</v>
      </c>
      <c r="I84" s="35">
        <v>168</v>
      </c>
      <c r="R84" s="56"/>
      <c r="S84" s="21"/>
      <c r="X84" s="19"/>
    </row>
    <row r="85" spans="2:24" ht="26.45" customHeight="1" x14ac:dyDescent="0.3">
      <c r="B85" s="27" t="s">
        <v>69</v>
      </c>
      <c r="C85" s="26">
        <f t="shared" si="5"/>
        <v>390</v>
      </c>
      <c r="D85" s="26"/>
      <c r="E85" s="35">
        <v>0</v>
      </c>
      <c r="F85" s="35">
        <v>0</v>
      </c>
      <c r="G85" s="35">
        <v>190</v>
      </c>
      <c r="H85" s="35">
        <v>19</v>
      </c>
      <c r="I85" s="35">
        <v>181</v>
      </c>
      <c r="R85" s="56"/>
      <c r="S85" s="21"/>
      <c r="X85" s="19"/>
    </row>
    <row r="86" spans="2:24" ht="26.45" customHeight="1" x14ac:dyDescent="0.3">
      <c r="B86" s="27" t="s">
        <v>70</v>
      </c>
      <c r="C86" s="26">
        <f t="shared" si="5"/>
        <v>849</v>
      </c>
      <c r="D86" s="26"/>
      <c r="E86" s="35">
        <v>0</v>
      </c>
      <c r="F86" s="35">
        <v>0</v>
      </c>
      <c r="G86" s="35">
        <v>439</v>
      </c>
      <c r="H86" s="35">
        <v>151</v>
      </c>
      <c r="I86" s="35">
        <v>259</v>
      </c>
      <c r="R86" s="56"/>
      <c r="S86" s="21"/>
      <c r="X86" s="19"/>
    </row>
    <row r="87" spans="2:24" ht="26.45" customHeight="1" x14ac:dyDescent="0.3">
      <c r="B87" s="27" t="s">
        <v>71</v>
      </c>
      <c r="C87" s="26">
        <f t="shared" si="5"/>
        <v>209</v>
      </c>
      <c r="D87" s="26"/>
      <c r="E87" s="35">
        <v>0</v>
      </c>
      <c r="F87" s="35">
        <v>0</v>
      </c>
      <c r="G87" s="35">
        <v>118</v>
      </c>
      <c r="H87" s="35">
        <v>57</v>
      </c>
      <c r="I87" s="35">
        <v>34</v>
      </c>
      <c r="R87" s="56"/>
      <c r="S87" s="21"/>
      <c r="X87" s="19"/>
    </row>
    <row r="88" spans="2:24" ht="26.45" customHeight="1" x14ac:dyDescent="0.3">
      <c r="B88" s="27" t="s">
        <v>72</v>
      </c>
      <c r="C88" s="26">
        <f t="shared" si="5"/>
        <v>307</v>
      </c>
      <c r="D88" s="26"/>
      <c r="E88" s="35">
        <v>32</v>
      </c>
      <c r="F88" s="35">
        <v>0</v>
      </c>
      <c r="G88" s="35">
        <v>167</v>
      </c>
      <c r="H88" s="35">
        <v>50</v>
      </c>
      <c r="I88" s="35">
        <v>58</v>
      </c>
      <c r="R88" s="56"/>
      <c r="S88" s="21"/>
      <c r="X88" s="19"/>
    </row>
    <row r="89" spans="2:24" ht="26.45" customHeight="1" x14ac:dyDescent="0.3">
      <c r="B89" s="27" t="s">
        <v>73</v>
      </c>
      <c r="C89" s="26">
        <f t="shared" si="5"/>
        <v>468</v>
      </c>
      <c r="D89" s="26"/>
      <c r="E89" s="35">
        <v>0</v>
      </c>
      <c r="F89" s="35">
        <v>0</v>
      </c>
      <c r="G89" s="35">
        <v>255</v>
      </c>
      <c r="H89" s="35">
        <v>65</v>
      </c>
      <c r="I89" s="35">
        <v>148</v>
      </c>
      <c r="R89" s="56"/>
      <c r="S89" s="21"/>
      <c r="X89" s="19"/>
    </row>
    <row r="90" spans="2:24" ht="26.45" customHeight="1" x14ac:dyDescent="0.3">
      <c r="B90" s="27" t="s">
        <v>74</v>
      </c>
      <c r="C90" s="26">
        <f t="shared" si="5"/>
        <v>1032</v>
      </c>
      <c r="D90" s="26"/>
      <c r="E90" s="35">
        <v>0</v>
      </c>
      <c r="F90" s="35">
        <v>0</v>
      </c>
      <c r="G90" s="35">
        <v>266</v>
      </c>
      <c r="H90" s="35">
        <v>222</v>
      </c>
      <c r="I90" s="35">
        <v>544</v>
      </c>
      <c r="R90" s="56"/>
      <c r="S90" s="21"/>
      <c r="X90" s="19"/>
    </row>
    <row r="91" spans="2:24" ht="26.45" customHeight="1" x14ac:dyDescent="0.3">
      <c r="B91" s="27" t="s">
        <v>75</v>
      </c>
      <c r="C91" s="26">
        <f t="shared" si="5"/>
        <v>736</v>
      </c>
      <c r="D91" s="26"/>
      <c r="E91" s="35">
        <v>12</v>
      </c>
      <c r="F91" s="35">
        <v>0</v>
      </c>
      <c r="G91" s="35">
        <v>298</v>
      </c>
      <c r="H91" s="35">
        <v>55</v>
      </c>
      <c r="I91" s="35">
        <v>371</v>
      </c>
      <c r="R91" s="56"/>
      <c r="S91" s="21"/>
      <c r="X91" s="19"/>
    </row>
    <row r="92" spans="2:24" ht="26.45" customHeight="1" x14ac:dyDescent="0.3">
      <c r="B92" s="27" t="s">
        <v>76</v>
      </c>
      <c r="C92" s="26">
        <f t="shared" si="5"/>
        <v>289</v>
      </c>
      <c r="D92" s="26"/>
      <c r="E92" s="35">
        <v>9</v>
      </c>
      <c r="F92" s="35">
        <v>0</v>
      </c>
      <c r="G92" s="35">
        <v>168</v>
      </c>
      <c r="H92" s="35">
        <v>39</v>
      </c>
      <c r="I92" s="35">
        <v>73</v>
      </c>
      <c r="R92" s="56"/>
      <c r="S92" s="21"/>
      <c r="X92" s="19"/>
    </row>
    <row r="93" spans="2:24" ht="26.45" customHeight="1" x14ac:dyDescent="0.3">
      <c r="B93" s="27" t="s">
        <v>77</v>
      </c>
      <c r="C93" s="26">
        <f t="shared" si="5"/>
        <v>1677</v>
      </c>
      <c r="D93" s="26"/>
      <c r="E93" s="35">
        <v>100</v>
      </c>
      <c r="F93" s="35">
        <v>0</v>
      </c>
      <c r="G93" s="35">
        <v>737</v>
      </c>
      <c r="H93" s="35">
        <v>180</v>
      </c>
      <c r="I93" s="35">
        <v>660</v>
      </c>
      <c r="R93" s="56"/>
      <c r="S93" s="21"/>
      <c r="X93" s="19"/>
    </row>
    <row r="94" spans="2:24" ht="26.45" customHeight="1" x14ac:dyDescent="0.3">
      <c r="B94" s="27" t="s">
        <v>78</v>
      </c>
      <c r="C94" s="26">
        <f t="shared" si="5"/>
        <v>634</v>
      </c>
      <c r="D94" s="26"/>
      <c r="E94" s="35">
        <v>22</v>
      </c>
      <c r="F94" s="35">
        <v>0</v>
      </c>
      <c r="G94" s="35">
        <v>366</v>
      </c>
      <c r="H94" s="35">
        <v>60</v>
      </c>
      <c r="I94" s="35">
        <v>186</v>
      </c>
      <c r="R94" s="56"/>
      <c r="S94" s="21"/>
      <c r="X94" s="19"/>
    </row>
    <row r="95" spans="2:24" ht="26.45" customHeight="1" x14ac:dyDescent="0.3">
      <c r="B95" s="27" t="s">
        <v>79</v>
      </c>
      <c r="C95" s="26">
        <f t="shared" si="5"/>
        <v>243</v>
      </c>
      <c r="D95" s="26"/>
      <c r="E95" s="35">
        <v>55</v>
      </c>
      <c r="F95" s="35">
        <v>0</v>
      </c>
      <c r="G95" s="35">
        <v>122</v>
      </c>
      <c r="H95" s="35">
        <v>17</v>
      </c>
      <c r="I95" s="35">
        <v>49</v>
      </c>
      <c r="R95" s="56"/>
      <c r="S95" s="21"/>
      <c r="X95" s="19"/>
    </row>
    <row r="96" spans="2:24" ht="26.45" customHeight="1" x14ac:dyDescent="0.3">
      <c r="B96" s="27" t="s">
        <v>80</v>
      </c>
      <c r="C96" s="26">
        <f t="shared" si="5"/>
        <v>72</v>
      </c>
      <c r="D96" s="26"/>
      <c r="E96" s="35">
        <v>0</v>
      </c>
      <c r="F96" s="35">
        <v>0</v>
      </c>
      <c r="G96" s="35">
        <v>41</v>
      </c>
      <c r="H96" s="35">
        <v>8</v>
      </c>
      <c r="I96" s="35">
        <v>23</v>
      </c>
      <c r="R96" s="56"/>
      <c r="S96" s="21"/>
      <c r="X96" s="19"/>
    </row>
    <row r="97" spans="2:24" ht="26.45" customHeight="1" x14ac:dyDescent="0.3">
      <c r="B97" s="27" t="s">
        <v>81</v>
      </c>
      <c r="C97" s="26">
        <f t="shared" si="5"/>
        <v>104</v>
      </c>
      <c r="D97" s="26"/>
      <c r="E97" s="35">
        <v>0</v>
      </c>
      <c r="F97" s="35">
        <v>0</v>
      </c>
      <c r="G97" s="35">
        <v>62</v>
      </c>
      <c r="H97" s="35">
        <v>11</v>
      </c>
      <c r="I97" s="35">
        <v>31</v>
      </c>
      <c r="R97" s="56"/>
      <c r="S97" s="21"/>
      <c r="X97" s="19"/>
    </row>
    <row r="98" spans="2:24" ht="26.45" customHeight="1" x14ac:dyDescent="0.3">
      <c r="B98" s="27" t="s">
        <v>82</v>
      </c>
      <c r="C98" s="26">
        <f t="shared" si="5"/>
        <v>254</v>
      </c>
      <c r="D98" s="26"/>
      <c r="E98" s="35">
        <v>13</v>
      </c>
      <c r="F98" s="35">
        <v>0</v>
      </c>
      <c r="G98" s="35">
        <v>115</v>
      </c>
      <c r="H98" s="35">
        <v>19</v>
      </c>
      <c r="I98" s="35">
        <v>107</v>
      </c>
      <c r="R98" s="56"/>
      <c r="S98" s="21"/>
      <c r="X98" s="19"/>
    </row>
    <row r="99" spans="2:24" ht="26.45" customHeight="1" x14ac:dyDescent="0.3">
      <c r="B99" s="27" t="s">
        <v>83</v>
      </c>
      <c r="C99" s="26">
        <f t="shared" si="5"/>
        <v>454</v>
      </c>
      <c r="D99" s="26"/>
      <c r="E99" s="35">
        <v>0</v>
      </c>
      <c r="F99" s="35">
        <v>0</v>
      </c>
      <c r="G99" s="35">
        <v>262</v>
      </c>
      <c r="H99" s="35">
        <v>63</v>
      </c>
      <c r="I99" s="35">
        <v>129</v>
      </c>
      <c r="R99" s="56"/>
      <c r="S99" s="21"/>
      <c r="X99" s="19"/>
    </row>
    <row r="100" spans="2:24" ht="26.45" customHeight="1" x14ac:dyDescent="0.3">
      <c r="B100" s="27" t="s">
        <v>84</v>
      </c>
      <c r="C100" s="26">
        <f t="shared" si="5"/>
        <v>419</v>
      </c>
      <c r="D100" s="26"/>
      <c r="E100" s="35">
        <v>0</v>
      </c>
      <c r="F100" s="35">
        <v>0</v>
      </c>
      <c r="G100" s="35">
        <v>234</v>
      </c>
      <c r="H100" s="35">
        <v>42</v>
      </c>
      <c r="I100" s="35">
        <v>143</v>
      </c>
      <c r="R100" s="56"/>
      <c r="S100" s="21"/>
      <c r="X100" s="19"/>
    </row>
    <row r="101" spans="2:24" ht="26.45" customHeight="1" x14ac:dyDescent="0.3">
      <c r="B101" s="27" t="s">
        <v>85</v>
      </c>
      <c r="C101" s="26">
        <f t="shared" si="5"/>
        <v>655</v>
      </c>
      <c r="D101" s="26"/>
      <c r="E101" s="35">
        <v>28</v>
      </c>
      <c r="F101" s="35">
        <v>0</v>
      </c>
      <c r="G101" s="35">
        <v>321</v>
      </c>
      <c r="H101" s="35">
        <v>69</v>
      </c>
      <c r="I101" s="35">
        <v>237</v>
      </c>
      <c r="R101" s="56"/>
      <c r="S101" s="21"/>
      <c r="X101" s="19"/>
    </row>
    <row r="102" spans="2:24" ht="26.45" customHeight="1" x14ac:dyDescent="0.3">
      <c r="B102" s="27" t="s">
        <v>86</v>
      </c>
      <c r="C102" s="26">
        <f t="shared" si="5"/>
        <v>197</v>
      </c>
      <c r="D102" s="26"/>
      <c r="E102" s="35">
        <v>0</v>
      </c>
      <c r="F102" s="35">
        <v>0</v>
      </c>
      <c r="G102" s="35">
        <v>88</v>
      </c>
      <c r="H102" s="35">
        <v>28</v>
      </c>
      <c r="I102" s="35">
        <v>81</v>
      </c>
      <c r="R102" s="56"/>
      <c r="S102" s="21"/>
      <c r="X102" s="19"/>
    </row>
    <row r="103" spans="2:24" ht="26.45" customHeight="1" x14ac:dyDescent="0.3">
      <c r="B103" s="27" t="s">
        <v>87</v>
      </c>
      <c r="C103" s="26">
        <f t="shared" si="5"/>
        <v>196</v>
      </c>
      <c r="D103" s="26"/>
      <c r="E103" s="35">
        <v>0</v>
      </c>
      <c r="F103" s="35">
        <v>0</v>
      </c>
      <c r="G103" s="35">
        <v>105</v>
      </c>
      <c r="H103" s="35">
        <v>19</v>
      </c>
      <c r="I103" s="35">
        <v>72</v>
      </c>
      <c r="R103" s="56"/>
      <c r="S103" s="21"/>
      <c r="X103" s="19"/>
    </row>
    <row r="104" spans="2:24" ht="26.45" customHeight="1" thickBot="1" x14ac:dyDescent="0.35">
      <c r="B104" s="27" t="s">
        <v>88</v>
      </c>
      <c r="C104" s="26">
        <f t="shared" si="5"/>
        <v>151</v>
      </c>
      <c r="D104" s="26"/>
      <c r="E104" s="35">
        <v>0</v>
      </c>
      <c r="F104" s="35">
        <v>0</v>
      </c>
      <c r="G104" s="35">
        <v>58</v>
      </c>
      <c r="H104" s="35">
        <v>11</v>
      </c>
      <c r="I104" s="35">
        <v>82</v>
      </c>
      <c r="R104" s="56"/>
      <c r="S104" s="21"/>
      <c r="X104" s="19"/>
    </row>
    <row r="105" spans="2:24" ht="29.25" customHeight="1" x14ac:dyDescent="0.3">
      <c r="B105" s="36" t="s">
        <v>5</v>
      </c>
      <c r="C105" s="31">
        <f>SUM(C79:D104)</f>
        <v>12266</v>
      </c>
      <c r="D105" s="31"/>
      <c r="E105" s="37">
        <f>SUM(E79:E104)</f>
        <v>271</v>
      </c>
      <c r="F105" s="37">
        <f t="shared" ref="F105:I105" si="6">SUM(F79:F104)</f>
        <v>3</v>
      </c>
      <c r="G105" s="37">
        <f t="shared" si="6"/>
        <v>5876</v>
      </c>
      <c r="H105" s="37">
        <f t="shared" si="6"/>
        <v>1552</v>
      </c>
      <c r="I105" s="37">
        <f t="shared" si="6"/>
        <v>4564</v>
      </c>
      <c r="J105" s="21"/>
      <c r="K105" s="21"/>
      <c r="L105" s="21"/>
      <c r="M105" s="21"/>
      <c r="N105" s="21"/>
      <c r="O105" s="21"/>
      <c r="P105" s="21"/>
      <c r="Q105" s="21"/>
      <c r="R105" s="56"/>
      <c r="S105" s="21"/>
      <c r="X105" s="19"/>
    </row>
    <row r="106" spans="2:24" ht="29.25" customHeight="1" x14ac:dyDescent="0.3">
      <c r="B106" s="64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56"/>
      <c r="S106" s="21"/>
      <c r="X106" s="19"/>
    </row>
    <row r="107" spans="2:24" ht="18.75" customHeight="1" x14ac:dyDescent="0.3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21"/>
      <c r="T107" s="21"/>
      <c r="X107" s="19"/>
    </row>
    <row r="108" spans="2:24" ht="30" customHeight="1" x14ac:dyDescent="0.3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 t="s">
        <v>89</v>
      </c>
      <c r="N108" s="21" t="s">
        <v>89</v>
      </c>
      <c r="O108" s="21"/>
      <c r="P108" s="21"/>
      <c r="Q108" s="21"/>
      <c r="R108" s="21"/>
      <c r="S108" s="21"/>
      <c r="T108" s="21"/>
      <c r="X108" s="19"/>
    </row>
    <row r="109" spans="2:24" ht="64.5" customHeight="1" x14ac:dyDescent="0.3">
      <c r="B109" s="65" t="s">
        <v>90</v>
      </c>
      <c r="C109" s="66"/>
      <c r="D109" s="67" t="s">
        <v>91</v>
      </c>
      <c r="E109" s="68">
        <v>2021</v>
      </c>
      <c r="F109" s="67">
        <v>2022</v>
      </c>
      <c r="G109" s="67">
        <v>2023</v>
      </c>
      <c r="H109" s="67">
        <v>2024</v>
      </c>
      <c r="I109" s="67" t="s">
        <v>92</v>
      </c>
      <c r="K109" s="21"/>
      <c r="M109" s="69" t="s">
        <v>80</v>
      </c>
      <c r="N109" s="70">
        <v>3134</v>
      </c>
      <c r="O109" s="21"/>
      <c r="P109" s="21"/>
      <c r="Q109" s="21"/>
      <c r="R109" s="21"/>
      <c r="S109" s="21"/>
      <c r="T109" s="21"/>
      <c r="X109" s="19"/>
    </row>
    <row r="110" spans="2:24" ht="18" customHeight="1" x14ac:dyDescent="0.3">
      <c r="B110" s="71" t="s">
        <v>63</v>
      </c>
      <c r="C110" s="71"/>
      <c r="D110" s="72">
        <f>SUM(E110:I110)</f>
        <v>8380</v>
      </c>
      <c r="E110" s="73">
        <v>1899</v>
      </c>
      <c r="F110" s="73">
        <v>2440</v>
      </c>
      <c r="G110" s="74">
        <v>1928</v>
      </c>
      <c r="H110" s="74">
        <v>1865</v>
      </c>
      <c r="I110" s="73">
        <v>248</v>
      </c>
      <c r="K110" s="21"/>
      <c r="M110" s="69" t="s">
        <v>81</v>
      </c>
      <c r="N110" s="70">
        <v>4829</v>
      </c>
      <c r="O110" s="21"/>
      <c r="P110" s="21"/>
      <c r="Q110" s="21"/>
      <c r="R110" s="21"/>
      <c r="S110" s="21"/>
      <c r="T110" s="21"/>
      <c r="X110" s="19"/>
    </row>
    <row r="111" spans="2:24" ht="18" customHeight="1" x14ac:dyDescent="0.3">
      <c r="B111" s="71" t="s">
        <v>64</v>
      </c>
      <c r="C111" s="71"/>
      <c r="D111" s="72">
        <f t="shared" ref="D111:D135" si="7">SUM(E111:I111)</f>
        <v>18643</v>
      </c>
      <c r="E111" s="73">
        <v>3440</v>
      </c>
      <c r="F111" s="73">
        <v>5012</v>
      </c>
      <c r="G111" s="73">
        <v>4719</v>
      </c>
      <c r="H111" s="73">
        <v>4881</v>
      </c>
      <c r="I111" s="73">
        <v>591</v>
      </c>
      <c r="K111" s="21"/>
      <c r="M111" s="69" t="s">
        <v>88</v>
      </c>
      <c r="N111" s="70">
        <v>5322</v>
      </c>
      <c r="O111" s="21"/>
      <c r="P111" s="21"/>
      <c r="Q111" s="21"/>
      <c r="R111" s="21"/>
      <c r="S111" s="21"/>
      <c r="T111" s="21"/>
      <c r="X111" s="19"/>
    </row>
    <row r="112" spans="2:24" ht="18" customHeight="1" x14ac:dyDescent="0.3">
      <c r="B112" s="71" t="s">
        <v>65</v>
      </c>
      <c r="C112" s="71"/>
      <c r="D112" s="72">
        <f t="shared" si="7"/>
        <v>14394</v>
      </c>
      <c r="E112" s="73">
        <v>3118</v>
      </c>
      <c r="F112" s="73">
        <v>3882</v>
      </c>
      <c r="G112" s="73">
        <v>3423</v>
      </c>
      <c r="H112" s="73">
        <v>3581</v>
      </c>
      <c r="I112" s="73">
        <v>390</v>
      </c>
      <c r="K112" s="21"/>
      <c r="M112" s="69" t="s">
        <v>87</v>
      </c>
      <c r="N112" s="70">
        <v>5637</v>
      </c>
      <c r="O112" s="21"/>
      <c r="P112" s="21"/>
      <c r="Q112" s="21"/>
      <c r="R112" s="21"/>
      <c r="S112" s="21"/>
      <c r="T112" s="21"/>
      <c r="X112" s="19"/>
    </row>
    <row r="113" spans="2:24" ht="18" customHeight="1" x14ac:dyDescent="0.3">
      <c r="B113" s="71" t="s">
        <v>66</v>
      </c>
      <c r="C113" s="71"/>
      <c r="D113" s="72">
        <f t="shared" si="7"/>
        <v>30158</v>
      </c>
      <c r="E113" s="73">
        <v>7842</v>
      </c>
      <c r="F113" s="73">
        <v>7818</v>
      </c>
      <c r="G113" s="73">
        <v>6805</v>
      </c>
      <c r="H113" s="73">
        <v>6935</v>
      </c>
      <c r="I113" s="73">
        <v>758</v>
      </c>
      <c r="K113" s="21"/>
      <c r="M113" s="69" t="s">
        <v>63</v>
      </c>
      <c r="N113" s="70">
        <v>8380</v>
      </c>
      <c r="O113" s="21"/>
      <c r="P113" s="21"/>
      <c r="Q113" s="21"/>
      <c r="R113" s="21"/>
      <c r="S113" s="21"/>
      <c r="T113" s="21"/>
      <c r="X113" s="19"/>
    </row>
    <row r="114" spans="2:24" ht="18" customHeight="1" x14ac:dyDescent="0.3">
      <c r="B114" s="71" t="s">
        <v>67</v>
      </c>
      <c r="C114" s="71"/>
      <c r="D114" s="72">
        <f t="shared" si="7"/>
        <v>16685</v>
      </c>
      <c r="E114" s="73">
        <v>3641</v>
      </c>
      <c r="F114" s="73">
        <v>4156</v>
      </c>
      <c r="G114" s="73">
        <v>3878</v>
      </c>
      <c r="H114" s="73">
        <v>4515</v>
      </c>
      <c r="I114" s="73">
        <v>495</v>
      </c>
      <c r="K114" s="21"/>
      <c r="M114" s="69" t="s">
        <v>71</v>
      </c>
      <c r="N114" s="70">
        <v>8452</v>
      </c>
      <c r="O114" s="21"/>
      <c r="P114" s="21"/>
      <c r="Q114" s="21"/>
      <c r="R114" s="21"/>
      <c r="S114" s="21"/>
      <c r="T114" s="21"/>
      <c r="X114" s="19"/>
    </row>
    <row r="115" spans="2:24" ht="18" customHeight="1" x14ac:dyDescent="0.3">
      <c r="B115" s="71" t="s">
        <v>68</v>
      </c>
      <c r="C115" s="71"/>
      <c r="D115" s="72">
        <f t="shared" si="7"/>
        <v>14937</v>
      </c>
      <c r="E115" s="73">
        <v>3028</v>
      </c>
      <c r="F115" s="73">
        <v>4319</v>
      </c>
      <c r="G115" s="73">
        <v>3479</v>
      </c>
      <c r="H115" s="73">
        <v>3663</v>
      </c>
      <c r="I115" s="73">
        <v>448</v>
      </c>
      <c r="K115" s="21"/>
      <c r="M115" s="69" t="s">
        <v>79</v>
      </c>
      <c r="N115" s="70">
        <v>8832</v>
      </c>
      <c r="O115" s="21"/>
      <c r="P115" s="21"/>
      <c r="Q115" s="21"/>
      <c r="R115" s="21"/>
      <c r="S115" s="21"/>
      <c r="T115" s="21"/>
      <c r="X115" s="19"/>
    </row>
    <row r="116" spans="2:24" ht="18" customHeight="1" x14ac:dyDescent="0.3">
      <c r="B116" s="71" t="s">
        <v>69</v>
      </c>
      <c r="C116" s="71"/>
      <c r="D116" s="72">
        <f t="shared" si="7"/>
        <v>15208</v>
      </c>
      <c r="E116" s="73">
        <v>3333</v>
      </c>
      <c r="F116" s="73">
        <v>3971</v>
      </c>
      <c r="G116" s="73">
        <v>3625</v>
      </c>
      <c r="H116" s="73">
        <v>3889</v>
      </c>
      <c r="I116" s="73">
        <v>390</v>
      </c>
      <c r="K116" s="21"/>
      <c r="M116" s="69" t="s">
        <v>82</v>
      </c>
      <c r="N116" s="70">
        <v>8952</v>
      </c>
      <c r="O116" s="21"/>
      <c r="P116" s="21"/>
      <c r="Q116" s="21"/>
      <c r="R116" s="21"/>
      <c r="S116" s="21"/>
      <c r="T116" s="21"/>
      <c r="X116" s="19"/>
    </row>
    <row r="117" spans="2:24" ht="18" customHeight="1" x14ac:dyDescent="0.3">
      <c r="B117" s="71" t="s">
        <v>70</v>
      </c>
      <c r="C117" s="71"/>
      <c r="D117" s="72">
        <f t="shared" si="7"/>
        <v>30753</v>
      </c>
      <c r="E117" s="73">
        <v>6278</v>
      </c>
      <c r="F117" s="73">
        <v>7639</v>
      </c>
      <c r="G117" s="73">
        <v>7929</v>
      </c>
      <c r="H117" s="73">
        <v>8058</v>
      </c>
      <c r="I117" s="73">
        <v>849</v>
      </c>
      <c r="K117" s="21"/>
      <c r="M117" s="69" t="s">
        <v>86</v>
      </c>
      <c r="N117" s="70">
        <v>9544</v>
      </c>
      <c r="O117" s="21"/>
      <c r="P117" s="21"/>
      <c r="Q117" s="21"/>
      <c r="R117" s="21"/>
      <c r="S117" s="21"/>
      <c r="T117" s="21"/>
      <c r="X117" s="19"/>
    </row>
    <row r="118" spans="2:24" ht="18" customHeight="1" x14ac:dyDescent="0.3">
      <c r="B118" s="71" t="s">
        <v>71</v>
      </c>
      <c r="C118" s="71"/>
      <c r="D118" s="72">
        <f t="shared" si="7"/>
        <v>8452</v>
      </c>
      <c r="E118" s="73">
        <v>1962</v>
      </c>
      <c r="F118" s="73">
        <v>2075</v>
      </c>
      <c r="G118" s="73">
        <v>2066</v>
      </c>
      <c r="H118" s="73">
        <v>2140</v>
      </c>
      <c r="I118" s="73">
        <v>209</v>
      </c>
      <c r="K118" s="21"/>
      <c r="M118" s="69" t="s">
        <v>76</v>
      </c>
      <c r="N118" s="70">
        <v>10237</v>
      </c>
      <c r="O118" s="21"/>
      <c r="P118" s="21"/>
      <c r="Q118" s="21"/>
      <c r="R118" s="21"/>
      <c r="S118" s="21"/>
      <c r="T118" s="21"/>
      <c r="X118" s="19"/>
    </row>
    <row r="119" spans="2:24" ht="18" customHeight="1" x14ac:dyDescent="0.3">
      <c r="B119" s="71" t="s">
        <v>72</v>
      </c>
      <c r="C119" s="71"/>
      <c r="D119" s="72">
        <f t="shared" si="7"/>
        <v>11938</v>
      </c>
      <c r="E119" s="73">
        <v>2719</v>
      </c>
      <c r="F119" s="73">
        <v>3095</v>
      </c>
      <c r="G119" s="73">
        <v>2800</v>
      </c>
      <c r="H119" s="73">
        <v>3017</v>
      </c>
      <c r="I119" s="73">
        <v>307</v>
      </c>
      <c r="K119" s="21"/>
      <c r="M119" s="69" t="s">
        <v>93</v>
      </c>
      <c r="N119" s="70">
        <v>11938</v>
      </c>
      <c r="O119" s="21"/>
      <c r="P119" s="21"/>
      <c r="Q119" s="21"/>
      <c r="R119" s="21"/>
      <c r="S119" s="21"/>
      <c r="T119" s="21"/>
      <c r="X119" s="19"/>
    </row>
    <row r="120" spans="2:24" ht="18" customHeight="1" x14ac:dyDescent="0.3">
      <c r="B120" s="71" t="s">
        <v>73</v>
      </c>
      <c r="C120" s="71"/>
      <c r="D120" s="72">
        <f t="shared" si="7"/>
        <v>20258</v>
      </c>
      <c r="E120" s="73">
        <v>5945</v>
      </c>
      <c r="F120" s="73">
        <v>4952</v>
      </c>
      <c r="G120" s="73">
        <v>4434</v>
      </c>
      <c r="H120" s="73">
        <v>4459</v>
      </c>
      <c r="I120" s="73">
        <v>468</v>
      </c>
      <c r="K120" s="21"/>
      <c r="M120" s="69" t="s">
        <v>94</v>
      </c>
      <c r="N120" s="70">
        <v>14394</v>
      </c>
      <c r="O120" s="21"/>
      <c r="P120" s="21"/>
      <c r="Q120" s="21"/>
      <c r="R120" s="21"/>
      <c r="S120" s="21"/>
      <c r="T120" s="21"/>
      <c r="X120" s="19"/>
    </row>
    <row r="121" spans="2:24" ht="18" customHeight="1" x14ac:dyDescent="0.3">
      <c r="B121" s="71" t="s">
        <v>74</v>
      </c>
      <c r="C121" s="71"/>
      <c r="D121" s="72">
        <f t="shared" si="7"/>
        <v>37459</v>
      </c>
      <c r="E121" s="73">
        <v>7564</v>
      </c>
      <c r="F121" s="73">
        <v>9079</v>
      </c>
      <c r="G121" s="73">
        <v>9810</v>
      </c>
      <c r="H121" s="73">
        <v>9974</v>
      </c>
      <c r="I121" s="73">
        <v>1032</v>
      </c>
      <c r="K121" s="21"/>
      <c r="M121" s="69" t="s">
        <v>68</v>
      </c>
      <c r="N121" s="70">
        <v>14937</v>
      </c>
      <c r="O121" s="21"/>
      <c r="P121" s="21"/>
      <c r="Q121" s="21"/>
      <c r="R121" s="21"/>
      <c r="S121" s="21"/>
      <c r="T121" s="21"/>
      <c r="X121" s="19"/>
    </row>
    <row r="122" spans="2:24" ht="18" customHeight="1" x14ac:dyDescent="0.3">
      <c r="B122" s="71" t="s">
        <v>75</v>
      </c>
      <c r="C122" s="71"/>
      <c r="D122" s="72">
        <f t="shared" si="7"/>
        <v>26160</v>
      </c>
      <c r="E122" s="73">
        <v>5201</v>
      </c>
      <c r="F122" s="73">
        <v>6475</v>
      </c>
      <c r="G122" s="73">
        <v>6737</v>
      </c>
      <c r="H122" s="73">
        <v>7011</v>
      </c>
      <c r="I122" s="73">
        <v>736</v>
      </c>
      <c r="K122" s="21"/>
      <c r="M122" s="69" t="s">
        <v>83</v>
      </c>
      <c r="N122" s="70">
        <v>14940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19"/>
    </row>
    <row r="123" spans="2:24" ht="18" customHeight="1" x14ac:dyDescent="0.3">
      <c r="B123" s="71" t="s">
        <v>76</v>
      </c>
      <c r="C123" s="71"/>
      <c r="D123" s="72">
        <f t="shared" si="7"/>
        <v>10237</v>
      </c>
      <c r="E123" s="73">
        <v>2648</v>
      </c>
      <c r="F123" s="73">
        <v>2493</v>
      </c>
      <c r="G123" s="73">
        <v>2435</v>
      </c>
      <c r="H123" s="73">
        <v>2372</v>
      </c>
      <c r="I123" s="73">
        <v>289</v>
      </c>
      <c r="K123" s="21"/>
      <c r="M123" s="69" t="s">
        <v>84</v>
      </c>
      <c r="N123" s="70">
        <v>15199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19"/>
    </row>
    <row r="124" spans="2:24" ht="18" customHeight="1" x14ac:dyDescent="0.3">
      <c r="B124" s="71" t="s">
        <v>77</v>
      </c>
      <c r="C124" s="71"/>
      <c r="D124" s="72">
        <f t="shared" si="7"/>
        <v>66707</v>
      </c>
      <c r="E124" s="73">
        <v>15678</v>
      </c>
      <c r="F124" s="73">
        <v>16894</v>
      </c>
      <c r="G124" s="73">
        <v>15975</v>
      </c>
      <c r="H124" s="73">
        <v>16483</v>
      </c>
      <c r="I124" s="73">
        <v>1677</v>
      </c>
      <c r="K124" s="21"/>
      <c r="M124" s="69" t="s">
        <v>69</v>
      </c>
      <c r="N124" s="70">
        <v>15208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19"/>
    </row>
    <row r="125" spans="2:24" ht="18" customHeight="1" x14ac:dyDescent="0.3">
      <c r="B125" s="71" t="s">
        <v>78</v>
      </c>
      <c r="C125" s="71"/>
      <c r="D125" s="72">
        <f t="shared" si="7"/>
        <v>22170</v>
      </c>
      <c r="E125" s="73">
        <v>5514</v>
      </c>
      <c r="F125" s="73">
        <v>6320</v>
      </c>
      <c r="G125" s="73">
        <v>4757</v>
      </c>
      <c r="H125" s="73">
        <v>4945</v>
      </c>
      <c r="I125" s="73">
        <v>634</v>
      </c>
      <c r="K125" s="21"/>
      <c r="M125" s="69" t="s">
        <v>67</v>
      </c>
      <c r="N125" s="70">
        <v>16685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19"/>
    </row>
    <row r="126" spans="2:24" ht="18" customHeight="1" x14ac:dyDescent="0.3">
      <c r="B126" s="71" t="s">
        <v>79</v>
      </c>
      <c r="C126" s="71"/>
      <c r="D126" s="72">
        <f t="shared" si="7"/>
        <v>8832</v>
      </c>
      <c r="E126" s="73">
        <v>1787</v>
      </c>
      <c r="F126" s="73">
        <v>2547</v>
      </c>
      <c r="G126" s="73">
        <v>2254</v>
      </c>
      <c r="H126" s="73">
        <v>2001</v>
      </c>
      <c r="I126" s="73">
        <v>243</v>
      </c>
      <c r="K126" s="21"/>
      <c r="M126" s="69" t="s">
        <v>95</v>
      </c>
      <c r="N126" s="70">
        <v>18643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19"/>
    </row>
    <row r="127" spans="2:24" ht="18" customHeight="1" x14ac:dyDescent="0.3">
      <c r="B127" s="71" t="s">
        <v>80</v>
      </c>
      <c r="C127" s="71"/>
      <c r="D127" s="72">
        <f t="shared" si="7"/>
        <v>3134</v>
      </c>
      <c r="E127" s="73">
        <v>776</v>
      </c>
      <c r="F127" s="73">
        <v>801</v>
      </c>
      <c r="G127" s="73">
        <v>736</v>
      </c>
      <c r="H127" s="73">
        <v>749</v>
      </c>
      <c r="I127" s="73">
        <v>72</v>
      </c>
      <c r="K127" s="21"/>
      <c r="M127" s="69" t="s">
        <v>96</v>
      </c>
      <c r="N127" s="70">
        <v>19623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19"/>
    </row>
    <row r="128" spans="2:24" ht="18" customHeight="1" x14ac:dyDescent="0.3">
      <c r="B128" s="71" t="s">
        <v>81</v>
      </c>
      <c r="C128" s="71"/>
      <c r="D128" s="72">
        <f t="shared" si="7"/>
        <v>4829</v>
      </c>
      <c r="E128" s="73">
        <v>1284</v>
      </c>
      <c r="F128" s="73">
        <v>1543</v>
      </c>
      <c r="G128" s="73">
        <v>929</v>
      </c>
      <c r="H128" s="73">
        <v>969</v>
      </c>
      <c r="I128" s="73">
        <v>104</v>
      </c>
      <c r="K128" s="21"/>
      <c r="M128" s="69" t="s">
        <v>73</v>
      </c>
      <c r="N128" s="70">
        <v>20258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19"/>
    </row>
    <row r="129" spans="2:24" ht="18" customHeight="1" x14ac:dyDescent="0.3">
      <c r="B129" s="71" t="s">
        <v>82</v>
      </c>
      <c r="C129" s="71"/>
      <c r="D129" s="72">
        <f t="shared" si="7"/>
        <v>8952</v>
      </c>
      <c r="E129" s="73">
        <v>2070</v>
      </c>
      <c r="F129" s="73">
        <v>2318</v>
      </c>
      <c r="G129" s="73">
        <v>1994</v>
      </c>
      <c r="H129" s="73">
        <v>2316</v>
      </c>
      <c r="I129" s="73">
        <v>254</v>
      </c>
      <c r="K129" s="21"/>
      <c r="M129" s="69" t="s">
        <v>78</v>
      </c>
      <c r="N129" s="70">
        <v>22170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19"/>
    </row>
    <row r="130" spans="2:24" ht="18" customHeight="1" x14ac:dyDescent="0.3">
      <c r="B130" s="71" t="s">
        <v>83</v>
      </c>
      <c r="C130" s="71"/>
      <c r="D130" s="72">
        <f t="shared" si="7"/>
        <v>14940</v>
      </c>
      <c r="E130" s="73">
        <v>3623</v>
      </c>
      <c r="F130" s="73">
        <v>3650</v>
      </c>
      <c r="G130" s="73">
        <v>3322</v>
      </c>
      <c r="H130" s="73">
        <v>3891</v>
      </c>
      <c r="I130" s="73">
        <v>454</v>
      </c>
      <c r="K130" s="21"/>
      <c r="M130" s="69" t="s">
        <v>75</v>
      </c>
      <c r="N130" s="70">
        <v>26160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19"/>
    </row>
    <row r="131" spans="2:24" ht="18" customHeight="1" x14ac:dyDescent="0.3">
      <c r="B131" s="71" t="s">
        <v>84</v>
      </c>
      <c r="C131" s="71"/>
      <c r="D131" s="72">
        <f t="shared" si="7"/>
        <v>15199</v>
      </c>
      <c r="E131" s="73">
        <v>3572</v>
      </c>
      <c r="F131" s="73">
        <v>3932</v>
      </c>
      <c r="G131" s="73">
        <v>3258</v>
      </c>
      <c r="H131" s="73">
        <v>4018</v>
      </c>
      <c r="I131" s="73">
        <v>419</v>
      </c>
      <c r="K131" s="21"/>
      <c r="M131" s="69" t="s">
        <v>66</v>
      </c>
      <c r="N131" s="70">
        <v>30158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19"/>
    </row>
    <row r="132" spans="2:24" ht="18" customHeight="1" x14ac:dyDescent="0.3">
      <c r="B132" s="71" t="s">
        <v>85</v>
      </c>
      <c r="C132" s="71"/>
      <c r="D132" s="72">
        <f t="shared" si="7"/>
        <v>19623</v>
      </c>
      <c r="E132" s="73">
        <v>4092</v>
      </c>
      <c r="F132" s="73">
        <v>5492</v>
      </c>
      <c r="G132" s="73">
        <v>4536</v>
      </c>
      <c r="H132" s="73">
        <v>4848</v>
      </c>
      <c r="I132" s="73">
        <v>655</v>
      </c>
      <c r="K132" s="21"/>
      <c r="M132" s="69" t="s">
        <v>70</v>
      </c>
      <c r="N132" s="70">
        <v>30753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19"/>
    </row>
    <row r="133" spans="2:24" ht="18" customHeight="1" x14ac:dyDescent="0.3">
      <c r="B133" s="71" t="s">
        <v>86</v>
      </c>
      <c r="C133" s="71"/>
      <c r="D133" s="72">
        <f t="shared" si="7"/>
        <v>9544</v>
      </c>
      <c r="E133" s="73">
        <v>2279</v>
      </c>
      <c r="F133" s="73">
        <v>2481</v>
      </c>
      <c r="G133" s="73">
        <v>2222</v>
      </c>
      <c r="H133" s="73">
        <v>2365</v>
      </c>
      <c r="I133" s="73">
        <v>197</v>
      </c>
      <c r="K133" s="21"/>
      <c r="M133" s="69" t="s">
        <v>97</v>
      </c>
      <c r="N133" s="70">
        <v>37459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19"/>
    </row>
    <row r="134" spans="2:24" ht="18" customHeight="1" thickBot="1" x14ac:dyDescent="0.35">
      <c r="B134" s="71" t="s">
        <v>87</v>
      </c>
      <c r="C134" s="71"/>
      <c r="D134" s="72">
        <f t="shared" si="7"/>
        <v>5637</v>
      </c>
      <c r="E134" s="73">
        <v>1215</v>
      </c>
      <c r="F134" s="73">
        <v>1456</v>
      </c>
      <c r="G134" s="73">
        <v>1304</v>
      </c>
      <c r="H134" s="73">
        <v>1466</v>
      </c>
      <c r="I134" s="73">
        <v>196</v>
      </c>
      <c r="K134" s="21"/>
      <c r="M134" s="75" t="s">
        <v>77</v>
      </c>
      <c r="N134" s="70">
        <v>66707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19"/>
    </row>
    <row r="135" spans="2:24" ht="18" customHeight="1" thickBot="1" x14ac:dyDescent="0.35">
      <c r="B135" s="76" t="s">
        <v>88</v>
      </c>
      <c r="C135" s="76"/>
      <c r="D135" s="72">
        <f t="shared" si="7"/>
        <v>5322</v>
      </c>
      <c r="E135" s="77">
        <v>998</v>
      </c>
      <c r="F135" s="77">
        <v>1620</v>
      </c>
      <c r="G135" s="77">
        <v>1396</v>
      </c>
      <c r="H135" s="77">
        <v>1157</v>
      </c>
      <c r="I135" s="73">
        <v>151</v>
      </c>
      <c r="K135" s="21"/>
      <c r="L135" s="21"/>
      <c r="M135" s="78"/>
      <c r="N135" s="78"/>
      <c r="O135" s="21"/>
      <c r="P135" s="21"/>
      <c r="Q135" s="21"/>
      <c r="R135" s="21"/>
      <c r="S135" s="21"/>
      <c r="T135" s="21"/>
      <c r="U135" s="21"/>
      <c r="V135" s="21"/>
      <c r="W135" s="21"/>
      <c r="X135" s="19"/>
    </row>
    <row r="136" spans="2:24" ht="19.5" customHeight="1" x14ac:dyDescent="0.3">
      <c r="B136" s="36" t="s">
        <v>5</v>
      </c>
      <c r="C136" s="36"/>
      <c r="D136" s="37">
        <f>SUM(E136:I136)</f>
        <v>448551</v>
      </c>
      <c r="E136" s="37">
        <f>SUM(E110:E135)</f>
        <v>101506</v>
      </c>
      <c r="F136" s="37">
        <f>SUM(F110:F135)</f>
        <v>116460</v>
      </c>
      <c r="G136" s="37">
        <f>SUM(G110:G135)</f>
        <v>106751</v>
      </c>
      <c r="H136" s="37">
        <f>SUM(H110:H135)</f>
        <v>111568</v>
      </c>
      <c r="I136" s="37">
        <f>SUM(I110:I135)</f>
        <v>12266</v>
      </c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19"/>
    </row>
    <row r="137" spans="2:24" ht="19.5" customHeight="1" thickBot="1" x14ac:dyDescent="0.35">
      <c r="B137" s="79" t="s">
        <v>27</v>
      </c>
      <c r="C137" s="79"/>
      <c r="D137" s="80">
        <v>1</v>
      </c>
      <c r="E137" s="80">
        <f>E136/$D$136</f>
        <v>0.22629756705480536</v>
      </c>
      <c r="F137" s="80">
        <f>F136/$D$136</f>
        <v>0.25963602801019281</v>
      </c>
      <c r="G137" s="80">
        <f>G136/$D$136</f>
        <v>0.23799077473910435</v>
      </c>
      <c r="H137" s="80">
        <f>H136/$D$136</f>
        <v>0.24872979884115742</v>
      </c>
      <c r="I137" s="80">
        <f>I136/$D$136</f>
        <v>2.734583135474004E-2</v>
      </c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19"/>
    </row>
    <row r="138" spans="2:24" ht="30" customHeight="1" x14ac:dyDescent="0.3">
      <c r="B138" s="64" t="s">
        <v>98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19"/>
    </row>
    <row r="139" spans="2:24" s="5" customFormat="1" ht="22.15" customHeight="1" x14ac:dyDescent="0.3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2:24" s="5" customFormat="1" ht="9" customHeight="1" x14ac:dyDescent="0.3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2:24" s="5" customFormat="1" ht="9" customHeight="1" x14ac:dyDescent="0.3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2:24" s="5" customFormat="1" ht="12.6" customHeight="1" x14ac:dyDescent="0.25">
      <c r="B142" s="18" t="s">
        <v>99</v>
      </c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9"/>
    </row>
    <row r="143" spans="2:24" s="5" customFormat="1" ht="27.75" customHeight="1" x14ac:dyDescent="0.2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19"/>
    </row>
    <row r="144" spans="2:24" s="5" customFormat="1" ht="27.75" customHeight="1" x14ac:dyDescent="0.2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19"/>
    </row>
    <row r="145" spans="2:23" s="5" customFormat="1" ht="20.25" customHeight="1" x14ac:dyDescent="0.3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2:23" s="5" customFormat="1" ht="20.25" customHeight="1" x14ac:dyDescent="0.3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2:23" s="5" customFormat="1" ht="20.25" customHeight="1" x14ac:dyDescent="0.3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2:23" s="5" customFormat="1" ht="32.25" customHeight="1" x14ac:dyDescent="0.3">
      <c r="B148" s="60" t="s">
        <v>4</v>
      </c>
      <c r="C148" s="60" t="s">
        <v>5</v>
      </c>
      <c r="D148" s="46" t="s">
        <v>100</v>
      </c>
      <c r="E148" s="46" t="s">
        <v>101</v>
      </c>
      <c r="F148" s="2"/>
      <c r="G148" s="2"/>
      <c r="H148" s="2"/>
      <c r="I148" s="2"/>
      <c r="J148" s="2"/>
      <c r="K148" s="2"/>
      <c r="L148" s="2"/>
      <c r="N148" s="60" t="s">
        <v>102</v>
      </c>
      <c r="O148" s="81" t="s">
        <v>5</v>
      </c>
      <c r="P148" s="82" t="s">
        <v>27</v>
      </c>
      <c r="Q148" s="83" t="s">
        <v>100</v>
      </c>
      <c r="R148" s="83" t="s">
        <v>101</v>
      </c>
      <c r="T148" s="2"/>
      <c r="U148" s="2"/>
      <c r="V148" s="2"/>
      <c r="W148" s="2"/>
    </row>
    <row r="149" spans="2:23" s="5" customFormat="1" ht="20.25" customHeight="1" x14ac:dyDescent="0.3">
      <c r="B149" s="25" t="s">
        <v>6</v>
      </c>
      <c r="C149" s="84">
        <f>SUM(D149:E149)</f>
        <v>61165</v>
      </c>
      <c r="D149" s="35">
        <v>34971</v>
      </c>
      <c r="E149" s="35">
        <v>26194</v>
      </c>
      <c r="F149" s="2"/>
      <c r="G149" s="2"/>
      <c r="H149" s="2"/>
      <c r="I149" s="2"/>
      <c r="J149" s="2"/>
      <c r="K149" s="2"/>
      <c r="L149" s="2"/>
      <c r="N149" s="85" t="s">
        <v>103</v>
      </c>
      <c r="O149" s="86">
        <f t="shared" ref="O149:O155" si="8">Q149+R149</f>
        <v>56</v>
      </c>
      <c r="P149" s="87">
        <f t="shared" ref="P149:P155" si="9">O149/$O$156</f>
        <v>3.5181846167377636E-4</v>
      </c>
      <c r="Q149" s="88">
        <v>37</v>
      </c>
      <c r="R149" s="89">
        <v>19</v>
      </c>
      <c r="T149" s="2"/>
      <c r="U149" s="2"/>
      <c r="V149" s="2"/>
      <c r="W149" s="2"/>
    </row>
    <row r="150" spans="2:23" s="5" customFormat="1" ht="20.25" customHeight="1" thickBot="1" x14ac:dyDescent="0.35">
      <c r="B150" s="27" t="s">
        <v>7</v>
      </c>
      <c r="C150" s="84">
        <f t="shared" ref="C150" si="10">SUM(D150:E150)</f>
        <v>98008</v>
      </c>
      <c r="D150" s="35">
        <v>53120</v>
      </c>
      <c r="E150" s="35">
        <v>44888</v>
      </c>
      <c r="F150" s="2"/>
      <c r="G150" s="2"/>
      <c r="H150" s="2"/>
      <c r="I150" s="2"/>
      <c r="J150" s="2"/>
      <c r="K150" s="2"/>
      <c r="L150" s="2"/>
      <c r="N150" s="90" t="s">
        <v>104</v>
      </c>
      <c r="O150" s="86">
        <f>Q150+R150</f>
        <v>563</v>
      </c>
      <c r="P150" s="87">
        <f>O150/$O$156</f>
        <v>3.5370320343274301E-3</v>
      </c>
      <c r="Q150" s="91">
        <v>305</v>
      </c>
      <c r="R150" s="92">
        <v>258</v>
      </c>
      <c r="T150" s="2"/>
      <c r="U150" s="2"/>
      <c r="V150" s="2"/>
      <c r="W150" s="2"/>
    </row>
    <row r="151" spans="2:23" s="5" customFormat="1" ht="20.25" customHeight="1" x14ac:dyDescent="0.3">
      <c r="B151" s="36" t="s">
        <v>5</v>
      </c>
      <c r="C151" s="37">
        <f>SUM(C149:C150)</f>
        <v>159173</v>
      </c>
      <c r="D151" s="37">
        <f>SUM(D149:D150)</f>
        <v>88091</v>
      </c>
      <c r="E151" s="37">
        <f>SUM(E149:E150)</f>
        <v>71082</v>
      </c>
      <c r="F151" s="2"/>
      <c r="G151" s="2"/>
      <c r="H151" s="2"/>
      <c r="I151" s="2"/>
      <c r="J151" s="2"/>
      <c r="K151" s="2"/>
      <c r="L151" s="2"/>
      <c r="N151" s="90" t="s">
        <v>105</v>
      </c>
      <c r="O151" s="86">
        <f t="shared" si="8"/>
        <v>5359</v>
      </c>
      <c r="P151" s="87">
        <f t="shared" si="9"/>
        <v>3.3667770287674419E-2</v>
      </c>
      <c r="Q151" s="91">
        <v>2972</v>
      </c>
      <c r="R151" s="92">
        <v>2387</v>
      </c>
      <c r="T151" s="2"/>
      <c r="U151" s="2"/>
      <c r="V151" s="2"/>
      <c r="W151" s="2"/>
    </row>
    <row r="152" spans="2:23" s="5" customFormat="1" ht="20.25" customHeight="1" thickBot="1" x14ac:dyDescent="0.35">
      <c r="B152" s="79" t="s">
        <v>27</v>
      </c>
      <c r="C152" s="93">
        <f>C151/$C151</f>
        <v>1</v>
      </c>
      <c r="D152" s="93">
        <f>D151/$C151</f>
        <v>0.55342928763043986</v>
      </c>
      <c r="E152" s="93">
        <f>E151/$C151</f>
        <v>0.44657071236956014</v>
      </c>
      <c r="F152" s="2"/>
      <c r="G152" s="2"/>
      <c r="H152" s="2"/>
      <c r="I152" s="2"/>
      <c r="J152" s="2"/>
      <c r="K152" s="2"/>
      <c r="L152" s="2"/>
      <c r="N152" s="90" t="s">
        <v>106</v>
      </c>
      <c r="O152" s="86">
        <f t="shared" si="8"/>
        <v>6644</v>
      </c>
      <c r="P152" s="87">
        <f t="shared" si="9"/>
        <v>4.1740747488581607E-2</v>
      </c>
      <c r="Q152" s="91">
        <v>3751</v>
      </c>
      <c r="R152" s="92">
        <v>2893</v>
      </c>
      <c r="T152" s="2"/>
      <c r="U152" s="2"/>
      <c r="V152" s="2"/>
      <c r="W152" s="2"/>
    </row>
    <row r="153" spans="2:23" s="5" customFormat="1" ht="20.25" customHeight="1" x14ac:dyDescent="0.3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N153" s="90" t="s">
        <v>107</v>
      </c>
      <c r="O153" s="86">
        <f t="shared" si="8"/>
        <v>40617</v>
      </c>
      <c r="P153" s="87">
        <f t="shared" si="9"/>
        <v>0.25517518674649597</v>
      </c>
      <c r="Q153" s="91">
        <v>19830</v>
      </c>
      <c r="R153" s="92">
        <v>20787</v>
      </c>
      <c r="T153" s="2"/>
      <c r="U153" s="2"/>
      <c r="V153" s="2"/>
      <c r="W153" s="2"/>
    </row>
    <row r="154" spans="2:23" s="5" customFormat="1" ht="20.25" customHeight="1" x14ac:dyDescent="0.3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N154" s="90" t="s">
        <v>108</v>
      </c>
      <c r="O154" s="86">
        <f t="shared" si="8"/>
        <v>93916</v>
      </c>
      <c r="P154" s="87">
        <f t="shared" si="9"/>
        <v>0.59002469011704251</v>
      </c>
      <c r="Q154" s="91">
        <v>53670</v>
      </c>
      <c r="R154" s="92">
        <v>40246</v>
      </c>
      <c r="T154" s="2"/>
      <c r="U154" s="2"/>
      <c r="V154" s="2"/>
      <c r="W154" s="2"/>
    </row>
    <row r="155" spans="2:23" s="5" customFormat="1" ht="20.25" customHeight="1" thickBot="1" x14ac:dyDescent="0.3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N155" s="90" t="s">
        <v>109</v>
      </c>
      <c r="O155" s="86">
        <f t="shared" si="8"/>
        <v>12018</v>
      </c>
      <c r="P155" s="87">
        <f t="shared" si="9"/>
        <v>7.5502754864204352E-2</v>
      </c>
      <c r="Q155" s="91">
        <v>7526</v>
      </c>
      <c r="R155" s="92">
        <v>4492</v>
      </c>
      <c r="T155" s="2"/>
      <c r="U155" s="2"/>
      <c r="V155" s="2"/>
      <c r="W155" s="2"/>
    </row>
    <row r="156" spans="2:23" s="5" customFormat="1" ht="20.25" customHeight="1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N156" s="94" t="s">
        <v>5</v>
      </c>
      <c r="O156" s="37">
        <f>SUM(O149:O155)</f>
        <v>159173</v>
      </c>
      <c r="P156" s="95">
        <f>SUM(P149:P155)</f>
        <v>1</v>
      </c>
      <c r="Q156" s="96">
        <f>SUM(Q149:Q155)</f>
        <v>88091</v>
      </c>
      <c r="R156" s="96">
        <f>SUM(R149:R155)</f>
        <v>71082</v>
      </c>
      <c r="T156" s="2"/>
      <c r="U156" s="2"/>
      <c r="V156" s="2"/>
      <c r="W156" s="2"/>
    </row>
    <row r="157" spans="2:23" s="5" customFormat="1" ht="20.25" customHeight="1" x14ac:dyDescent="0.3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2:23" s="5" customFormat="1" ht="20.25" customHeight="1" x14ac:dyDescent="0.3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2:23" s="5" customFormat="1" ht="14.25" customHeight="1" x14ac:dyDescent="0.3">
      <c r="B159" s="97"/>
      <c r="C159" s="97"/>
      <c r="D159" s="97"/>
      <c r="E159" s="9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2:23" s="5" customFormat="1" ht="14.25" customHeight="1" x14ac:dyDescent="0.3">
      <c r="N160" s="98"/>
      <c r="P160" s="98"/>
      <c r="Q160" s="2"/>
      <c r="R160" s="2"/>
      <c r="S160" s="2"/>
      <c r="V160" s="2"/>
      <c r="W160" s="2"/>
    </row>
    <row r="161" spans="2:24" s="5" customFormat="1" ht="18" customHeight="1" x14ac:dyDescent="0.3">
      <c r="N161" s="98"/>
      <c r="P161" s="98"/>
      <c r="Q161" s="2"/>
      <c r="R161" s="2"/>
      <c r="S161" s="2"/>
      <c r="V161" s="2"/>
      <c r="W161" s="2"/>
    </row>
    <row r="162" spans="2:24" s="5" customFormat="1" ht="18" customHeight="1" x14ac:dyDescent="0.3">
      <c r="N162" s="98"/>
      <c r="P162" s="98"/>
      <c r="Q162" s="2"/>
      <c r="R162" s="2"/>
      <c r="S162" s="2"/>
      <c r="T162" s="2"/>
      <c r="V162" s="2"/>
      <c r="W162" s="2"/>
      <c r="X162" s="99"/>
    </row>
    <row r="163" spans="2:24" s="5" customFormat="1" ht="19.5" customHeight="1" x14ac:dyDescent="0.3">
      <c r="N163" s="98"/>
      <c r="P163" s="98"/>
      <c r="Q163" s="2"/>
      <c r="R163" s="2"/>
      <c r="S163" s="2"/>
      <c r="T163" s="2"/>
      <c r="V163" s="2"/>
      <c r="W163" s="2"/>
    </row>
    <row r="164" spans="2:24" s="5" customFormat="1" ht="20.100000000000001" customHeight="1" x14ac:dyDescent="0.3">
      <c r="B164" s="58" t="s">
        <v>110</v>
      </c>
      <c r="C164" s="58"/>
      <c r="D164" s="58"/>
      <c r="E164" s="100"/>
      <c r="F164" s="81" t="s">
        <v>5</v>
      </c>
      <c r="G164" s="82" t="s">
        <v>27</v>
      </c>
      <c r="H164" s="83" t="s">
        <v>100</v>
      </c>
      <c r="I164" s="83" t="s">
        <v>101</v>
      </c>
      <c r="K164" s="58" t="s">
        <v>26</v>
      </c>
      <c r="L164" s="58"/>
      <c r="M164" s="58"/>
      <c r="N164" s="100"/>
      <c r="O164" s="101" t="s">
        <v>5</v>
      </c>
      <c r="P164" s="102" t="s">
        <v>27</v>
      </c>
      <c r="Q164" s="103" t="s">
        <v>100</v>
      </c>
      <c r="R164" s="103" t="s">
        <v>101</v>
      </c>
      <c r="S164" s="2"/>
      <c r="T164" s="2"/>
      <c r="V164" s="2"/>
      <c r="W164" s="2"/>
    </row>
    <row r="165" spans="2:24" s="5" customFormat="1" ht="20.100000000000001" customHeight="1" x14ac:dyDescent="0.3">
      <c r="B165" s="104" t="s">
        <v>111</v>
      </c>
      <c r="C165" s="104"/>
      <c r="D165" s="105"/>
      <c r="E165" s="105"/>
      <c r="F165" s="106">
        <f t="shared" ref="F165:F197" si="11">H165+I165</f>
        <v>296</v>
      </c>
      <c r="G165" s="107">
        <f t="shared" ref="G165:G198" si="12">F165/$F$198</f>
        <v>1.8596118688471034E-3</v>
      </c>
      <c r="H165" s="108">
        <v>71</v>
      </c>
      <c r="I165" s="108">
        <v>225</v>
      </c>
      <c r="K165" s="58"/>
      <c r="L165" s="58"/>
      <c r="M165" s="58"/>
      <c r="N165" s="100"/>
      <c r="O165" s="101"/>
      <c r="P165" s="102"/>
      <c r="Q165" s="34"/>
      <c r="R165" s="34"/>
      <c r="S165" s="2"/>
      <c r="T165" s="2"/>
      <c r="V165" s="2"/>
      <c r="W165" s="2"/>
    </row>
    <row r="166" spans="2:24" s="5" customFormat="1" ht="20.100000000000001" customHeight="1" x14ac:dyDescent="0.3">
      <c r="B166" s="104" t="s">
        <v>112</v>
      </c>
      <c r="C166" s="104"/>
      <c r="D166" s="105"/>
      <c r="E166" s="105"/>
      <c r="F166" s="106">
        <f t="shared" si="11"/>
        <v>2860</v>
      </c>
      <c r="G166" s="107">
        <f t="shared" si="12"/>
        <v>1.7967871435482147E-2</v>
      </c>
      <c r="H166" s="108">
        <v>430</v>
      </c>
      <c r="I166" s="108">
        <v>2430</v>
      </c>
      <c r="K166" s="109" t="s">
        <v>28</v>
      </c>
      <c r="L166" s="109"/>
      <c r="M166" s="109"/>
      <c r="N166" s="109"/>
      <c r="O166" s="110">
        <f t="shared" ref="O166:O192" si="13">Q166+R166</f>
        <v>0</v>
      </c>
      <c r="P166" s="111">
        <f>O166/$O$194</f>
        <v>0</v>
      </c>
      <c r="Q166" s="112">
        <v>0</v>
      </c>
      <c r="R166" s="112">
        <v>0</v>
      </c>
      <c r="S166" s="2"/>
      <c r="T166" s="2"/>
      <c r="V166" s="2"/>
      <c r="W166" s="2"/>
    </row>
    <row r="167" spans="2:24" s="5" customFormat="1" ht="18" customHeight="1" x14ac:dyDescent="0.3">
      <c r="B167" s="104" t="s">
        <v>113</v>
      </c>
      <c r="C167" s="104"/>
      <c r="D167" s="105"/>
      <c r="E167" s="105"/>
      <c r="F167" s="106">
        <f t="shared" si="11"/>
        <v>1603</v>
      </c>
      <c r="G167" s="107">
        <f t="shared" si="12"/>
        <v>1.0070803465411848E-2</v>
      </c>
      <c r="H167" s="108">
        <v>1134</v>
      </c>
      <c r="I167" s="108">
        <v>469</v>
      </c>
      <c r="K167" s="53"/>
      <c r="L167" s="53"/>
      <c r="M167" s="53"/>
      <c r="N167" s="53"/>
      <c r="O167" s="26"/>
      <c r="P167" s="113"/>
      <c r="Q167" s="114"/>
      <c r="R167" s="114"/>
      <c r="S167" s="2"/>
      <c r="T167" s="2"/>
      <c r="V167" s="2"/>
      <c r="W167" s="2"/>
    </row>
    <row r="168" spans="2:24" s="5" customFormat="1" ht="18" customHeight="1" x14ac:dyDescent="0.3">
      <c r="B168" s="104" t="s">
        <v>114</v>
      </c>
      <c r="C168" s="104"/>
      <c r="D168" s="105"/>
      <c r="E168" s="105"/>
      <c r="F168" s="106">
        <f t="shared" si="11"/>
        <v>283</v>
      </c>
      <c r="G168" s="107">
        <f t="shared" si="12"/>
        <v>1.7779397259585483E-3</v>
      </c>
      <c r="H168" s="108">
        <v>143</v>
      </c>
      <c r="I168" s="108">
        <v>140</v>
      </c>
      <c r="K168" s="109" t="s">
        <v>29</v>
      </c>
      <c r="L168" s="109"/>
      <c r="M168" s="109"/>
      <c r="N168" s="109"/>
      <c r="O168" s="110">
        <f t="shared" si="13"/>
        <v>4030</v>
      </c>
      <c r="P168" s="111">
        <f>O168/$O$194</f>
        <v>2.5318364295452117E-2</v>
      </c>
      <c r="Q168" s="112">
        <v>0</v>
      </c>
      <c r="R168" s="112">
        <v>4030</v>
      </c>
      <c r="S168" s="2"/>
      <c r="T168" s="2"/>
      <c r="V168" s="2"/>
      <c r="W168" s="2"/>
    </row>
    <row r="169" spans="2:24" s="5" customFormat="1" ht="25.5" customHeight="1" x14ac:dyDescent="0.3">
      <c r="B169" s="104" t="s">
        <v>115</v>
      </c>
      <c r="C169" s="104"/>
      <c r="D169" s="105"/>
      <c r="E169" s="105"/>
      <c r="F169" s="106">
        <f t="shared" si="11"/>
        <v>3822</v>
      </c>
      <c r="G169" s="107">
        <f t="shared" si="12"/>
        <v>2.4011610009235233E-2</v>
      </c>
      <c r="H169" s="108">
        <v>1863</v>
      </c>
      <c r="I169" s="108">
        <v>1959</v>
      </c>
      <c r="K169" s="53"/>
      <c r="L169" s="53"/>
      <c r="M169" s="53"/>
      <c r="N169" s="53"/>
      <c r="O169" s="26"/>
      <c r="P169" s="113"/>
      <c r="Q169" s="114"/>
      <c r="R169" s="114"/>
      <c r="T169" s="2"/>
      <c r="V169" s="2"/>
      <c r="W169" s="2"/>
    </row>
    <row r="170" spans="2:24" s="5" customFormat="1" ht="18" customHeight="1" x14ac:dyDescent="0.3">
      <c r="B170" s="104" t="s">
        <v>116</v>
      </c>
      <c r="C170" s="104"/>
      <c r="D170" s="105"/>
      <c r="E170" s="105"/>
      <c r="F170" s="106">
        <f t="shared" si="11"/>
        <v>1829</v>
      </c>
      <c r="G170" s="107">
        <f t="shared" si="12"/>
        <v>1.1490642257166731E-2</v>
      </c>
      <c r="H170" s="108">
        <v>742</v>
      </c>
      <c r="I170" s="108">
        <v>1087</v>
      </c>
      <c r="K170" s="115" t="s">
        <v>32</v>
      </c>
      <c r="L170" s="115"/>
      <c r="M170" s="115"/>
      <c r="N170" s="115"/>
      <c r="O170" s="110">
        <f>Q170+R170</f>
        <v>0</v>
      </c>
      <c r="P170" s="111">
        <f>O170/$O$194</f>
        <v>0</v>
      </c>
      <c r="Q170" s="112">
        <v>0</v>
      </c>
      <c r="R170" s="112">
        <v>0</v>
      </c>
      <c r="T170" s="2"/>
      <c r="V170" s="2"/>
      <c r="W170" s="2"/>
    </row>
    <row r="171" spans="2:24" s="5" customFormat="1" ht="18" customHeight="1" x14ac:dyDescent="0.3">
      <c r="B171" s="104" t="s">
        <v>117</v>
      </c>
      <c r="C171" s="104"/>
      <c r="D171" s="105"/>
      <c r="E171" s="105"/>
      <c r="F171" s="106">
        <f t="shared" si="11"/>
        <v>4090</v>
      </c>
      <c r="G171" s="107">
        <f t="shared" si="12"/>
        <v>2.569531264724545E-2</v>
      </c>
      <c r="H171" s="108">
        <v>2433</v>
      </c>
      <c r="I171" s="108">
        <v>1657</v>
      </c>
      <c r="K171" s="116"/>
      <c r="L171" s="116"/>
      <c r="M171" s="116"/>
      <c r="N171" s="116"/>
      <c r="O171" s="26"/>
      <c r="P171" s="113"/>
      <c r="Q171" s="114"/>
      <c r="R171" s="114"/>
      <c r="T171" s="2"/>
      <c r="V171" s="2"/>
      <c r="W171" s="2"/>
    </row>
    <row r="172" spans="2:24" s="5" customFormat="1" ht="18" customHeight="1" x14ac:dyDescent="0.3">
      <c r="B172" s="104" t="s">
        <v>118</v>
      </c>
      <c r="C172" s="104"/>
      <c r="D172" s="105"/>
      <c r="E172" s="105"/>
      <c r="F172" s="106">
        <f t="shared" si="11"/>
        <v>5425</v>
      </c>
      <c r="G172" s="107">
        <f t="shared" si="12"/>
        <v>3.4082413474647084E-2</v>
      </c>
      <c r="H172" s="108">
        <v>2941</v>
      </c>
      <c r="I172" s="108">
        <v>2484</v>
      </c>
      <c r="K172" s="109" t="s">
        <v>33</v>
      </c>
      <c r="L172" s="109"/>
      <c r="M172" s="109"/>
      <c r="N172" s="109"/>
      <c r="O172" s="110">
        <f t="shared" si="13"/>
        <v>0</v>
      </c>
      <c r="P172" s="111">
        <f>O172/$O$194</f>
        <v>0</v>
      </c>
      <c r="Q172" s="112">
        <v>0</v>
      </c>
      <c r="R172" s="112">
        <v>0</v>
      </c>
      <c r="T172" s="2"/>
      <c r="V172" s="2"/>
      <c r="W172" s="2"/>
    </row>
    <row r="173" spans="2:24" s="5" customFormat="1" ht="18" customHeight="1" x14ac:dyDescent="0.3">
      <c r="B173" s="104" t="s">
        <v>119</v>
      </c>
      <c r="C173" s="104"/>
      <c r="D173" s="105"/>
      <c r="E173" s="105"/>
      <c r="F173" s="106">
        <f t="shared" si="11"/>
        <v>6302</v>
      </c>
      <c r="G173" s="107">
        <f t="shared" si="12"/>
        <v>3.9592141883359612E-2</v>
      </c>
      <c r="H173" s="108">
        <v>3166</v>
      </c>
      <c r="I173" s="108">
        <v>3136</v>
      </c>
      <c r="K173" s="53"/>
      <c r="L173" s="53"/>
      <c r="M173" s="53"/>
      <c r="N173" s="53"/>
      <c r="O173" s="26"/>
      <c r="P173" s="113"/>
      <c r="Q173" s="114"/>
      <c r="R173" s="114"/>
      <c r="T173" s="2"/>
      <c r="V173" s="2"/>
      <c r="W173" s="2"/>
    </row>
    <row r="174" spans="2:24" s="5" customFormat="1" ht="18" customHeight="1" x14ac:dyDescent="0.3">
      <c r="B174" s="104" t="s">
        <v>120</v>
      </c>
      <c r="C174" s="104"/>
      <c r="D174" s="105"/>
      <c r="E174" s="105"/>
      <c r="F174" s="106">
        <f t="shared" si="11"/>
        <v>9896</v>
      </c>
      <c r="G174" s="107">
        <f t="shared" si="12"/>
        <v>6.2171348155780189E-2</v>
      </c>
      <c r="H174" s="108">
        <v>7386</v>
      </c>
      <c r="I174" s="108">
        <v>2510</v>
      </c>
      <c r="K174" s="109" t="s">
        <v>35</v>
      </c>
      <c r="L174" s="109"/>
      <c r="M174" s="109"/>
      <c r="N174" s="109"/>
      <c r="O174" s="110">
        <f t="shared" si="13"/>
        <v>6</v>
      </c>
      <c r="P174" s="111">
        <f>O174/$O$194</f>
        <v>3.7694835179333178E-5</v>
      </c>
      <c r="Q174" s="112">
        <v>4</v>
      </c>
      <c r="R174" s="112">
        <v>2</v>
      </c>
      <c r="T174" s="2"/>
      <c r="V174" s="2"/>
      <c r="W174" s="2"/>
    </row>
    <row r="175" spans="2:24" s="5" customFormat="1" ht="18" customHeight="1" x14ac:dyDescent="0.3">
      <c r="B175" s="104" t="s">
        <v>121</v>
      </c>
      <c r="C175" s="104"/>
      <c r="D175" s="105"/>
      <c r="E175" s="105"/>
      <c r="F175" s="106">
        <f t="shared" si="11"/>
        <v>1611</v>
      </c>
      <c r="G175" s="107">
        <f t="shared" si="12"/>
        <v>1.0121063245650959E-2</v>
      </c>
      <c r="H175" s="108">
        <v>1099</v>
      </c>
      <c r="I175" s="108">
        <v>512</v>
      </c>
      <c r="K175" s="53"/>
      <c r="L175" s="53"/>
      <c r="M175" s="53"/>
      <c r="N175" s="53"/>
      <c r="O175" s="26"/>
      <c r="P175" s="113"/>
      <c r="Q175" s="114"/>
      <c r="R175" s="114"/>
      <c r="T175" s="2"/>
      <c r="V175" s="2"/>
      <c r="W175" s="2"/>
    </row>
    <row r="176" spans="2:24" s="5" customFormat="1" ht="18" customHeight="1" x14ac:dyDescent="0.3">
      <c r="B176" s="104" t="s">
        <v>122</v>
      </c>
      <c r="C176" s="104"/>
      <c r="D176" s="105"/>
      <c r="E176" s="105"/>
      <c r="F176" s="106">
        <f t="shared" si="11"/>
        <v>88</v>
      </c>
      <c r="G176" s="107">
        <f t="shared" si="12"/>
        <v>5.5285758263021992E-4</v>
      </c>
      <c r="H176" s="108">
        <v>66</v>
      </c>
      <c r="I176" s="108">
        <v>22</v>
      </c>
      <c r="K176" s="109" t="s">
        <v>37</v>
      </c>
      <c r="L176" s="109"/>
      <c r="M176" s="109"/>
      <c r="N176" s="109"/>
      <c r="O176" s="110">
        <f t="shared" si="13"/>
        <v>111169</v>
      </c>
      <c r="P176" s="111">
        <f>O176/$O$194</f>
        <v>0.69841618867521504</v>
      </c>
      <c r="Q176" s="112">
        <v>72702</v>
      </c>
      <c r="R176" s="112">
        <v>38467</v>
      </c>
      <c r="T176" s="2"/>
      <c r="V176" s="2"/>
      <c r="W176" s="2"/>
    </row>
    <row r="177" spans="2:23" s="5" customFormat="1" ht="18" customHeight="1" x14ac:dyDescent="0.3">
      <c r="B177" s="104" t="s">
        <v>123</v>
      </c>
      <c r="C177" s="104"/>
      <c r="D177" s="105"/>
      <c r="E177" s="105"/>
      <c r="F177" s="106">
        <f t="shared" si="11"/>
        <v>44</v>
      </c>
      <c r="G177" s="107">
        <f t="shared" si="12"/>
        <v>2.7642879131510996E-4</v>
      </c>
      <c r="H177" s="108">
        <v>36</v>
      </c>
      <c r="I177" s="108">
        <v>8</v>
      </c>
      <c r="K177" s="53"/>
      <c r="L177" s="53"/>
      <c r="M177" s="53"/>
      <c r="N177" s="53"/>
      <c r="O177" s="26"/>
      <c r="P177" s="113"/>
      <c r="Q177" s="114"/>
      <c r="R177" s="114"/>
      <c r="T177" s="2"/>
      <c r="V177" s="2"/>
      <c r="W177" s="2"/>
    </row>
    <row r="178" spans="2:23" s="5" customFormat="1" ht="18" customHeight="1" x14ac:dyDescent="0.3">
      <c r="B178" s="104" t="s">
        <v>124</v>
      </c>
      <c r="C178" s="104"/>
      <c r="D178" s="105"/>
      <c r="E178" s="105"/>
      <c r="F178" s="106">
        <f t="shared" si="11"/>
        <v>133</v>
      </c>
      <c r="G178" s="107">
        <f t="shared" si="12"/>
        <v>8.3556884647521877E-4</v>
      </c>
      <c r="H178" s="108">
        <v>15</v>
      </c>
      <c r="I178" s="108">
        <v>118</v>
      </c>
      <c r="K178" s="109" t="s">
        <v>41</v>
      </c>
      <c r="L178" s="109"/>
      <c r="M178" s="109"/>
      <c r="N178" s="109"/>
      <c r="O178" s="110">
        <f t="shared" si="13"/>
        <v>1738</v>
      </c>
      <c r="P178" s="111">
        <f>O178/$O$194</f>
        <v>1.0918937256946844E-2</v>
      </c>
      <c r="Q178" s="112">
        <v>928</v>
      </c>
      <c r="R178" s="112">
        <v>810</v>
      </c>
      <c r="T178" s="2"/>
      <c r="V178" s="2"/>
      <c r="W178" s="2"/>
    </row>
    <row r="179" spans="2:23" s="5" customFormat="1" ht="18" customHeight="1" x14ac:dyDescent="0.3">
      <c r="B179" s="104" t="s">
        <v>125</v>
      </c>
      <c r="C179" s="104"/>
      <c r="D179" s="105"/>
      <c r="E179" s="105"/>
      <c r="F179" s="106">
        <f t="shared" si="11"/>
        <v>2243</v>
      </c>
      <c r="G179" s="107">
        <f t="shared" si="12"/>
        <v>1.409158588454072E-2</v>
      </c>
      <c r="H179" s="108">
        <v>568</v>
      </c>
      <c r="I179" s="108">
        <v>1675</v>
      </c>
      <c r="K179" s="53"/>
      <c r="L179" s="53"/>
      <c r="M179" s="53"/>
      <c r="N179" s="53"/>
      <c r="O179" s="26"/>
      <c r="P179" s="113"/>
      <c r="Q179" s="114"/>
      <c r="R179" s="114"/>
      <c r="T179" s="2"/>
      <c r="V179" s="2"/>
      <c r="W179" s="2"/>
    </row>
    <row r="180" spans="2:23" s="5" customFormat="1" ht="18" customHeight="1" x14ac:dyDescent="0.3">
      <c r="B180" s="104" t="s">
        <v>126</v>
      </c>
      <c r="C180" s="104"/>
      <c r="D180" s="105"/>
      <c r="E180" s="105"/>
      <c r="F180" s="106">
        <f t="shared" si="11"/>
        <v>890</v>
      </c>
      <c r="G180" s="107">
        <f t="shared" si="12"/>
        <v>5.5914005516010884E-3</v>
      </c>
      <c r="H180" s="108">
        <v>359</v>
      </c>
      <c r="I180" s="108">
        <v>531</v>
      </c>
      <c r="K180" s="109" t="s">
        <v>43</v>
      </c>
      <c r="L180" s="109"/>
      <c r="M180" s="109"/>
      <c r="N180" s="109"/>
      <c r="O180" s="110">
        <f t="shared" si="13"/>
        <v>559</v>
      </c>
      <c r="P180" s="111">
        <f>O180/$O$194</f>
        <v>3.5119021442078743E-3</v>
      </c>
      <c r="Q180" s="112">
        <v>277</v>
      </c>
      <c r="R180" s="112">
        <v>282</v>
      </c>
      <c r="T180" s="2"/>
      <c r="V180" s="2"/>
      <c r="W180" s="2"/>
    </row>
    <row r="181" spans="2:23" s="5" customFormat="1" ht="18" customHeight="1" x14ac:dyDescent="0.3">
      <c r="B181" s="104" t="s">
        <v>127</v>
      </c>
      <c r="C181" s="104"/>
      <c r="D181" s="105"/>
      <c r="E181" s="105"/>
      <c r="F181" s="106">
        <f t="shared" si="11"/>
        <v>492</v>
      </c>
      <c r="G181" s="107">
        <f t="shared" si="12"/>
        <v>3.0909764847053206E-3</v>
      </c>
      <c r="H181" s="108">
        <v>273</v>
      </c>
      <c r="I181" s="108">
        <v>219</v>
      </c>
      <c r="K181" s="53"/>
      <c r="L181" s="53"/>
      <c r="M181" s="53"/>
      <c r="N181" s="53"/>
      <c r="O181" s="26"/>
      <c r="P181" s="113"/>
      <c r="Q181" s="114"/>
      <c r="R181" s="114"/>
      <c r="T181" s="2"/>
      <c r="V181" s="2"/>
      <c r="W181" s="2"/>
    </row>
    <row r="182" spans="2:23" s="5" customFormat="1" ht="18" customHeight="1" x14ac:dyDescent="0.3">
      <c r="B182" s="104" t="s">
        <v>128</v>
      </c>
      <c r="C182" s="104"/>
      <c r="D182" s="105"/>
      <c r="E182" s="105"/>
      <c r="F182" s="106">
        <f t="shared" si="11"/>
        <v>54</v>
      </c>
      <c r="G182" s="107">
        <f t="shared" si="12"/>
        <v>3.3925351661399862E-4</v>
      </c>
      <c r="H182" s="108">
        <v>29</v>
      </c>
      <c r="I182" s="108">
        <v>25</v>
      </c>
      <c r="K182" s="109" t="s">
        <v>45</v>
      </c>
      <c r="L182" s="109"/>
      <c r="M182" s="109"/>
      <c r="N182" s="109"/>
      <c r="O182" s="110">
        <f t="shared" si="13"/>
        <v>2472</v>
      </c>
      <c r="P182" s="111">
        <f>O182/$O$194</f>
        <v>1.5530272093885269E-2</v>
      </c>
      <c r="Q182" s="112">
        <v>1884</v>
      </c>
      <c r="R182" s="112">
        <v>588</v>
      </c>
      <c r="T182" s="2"/>
      <c r="V182" s="2"/>
      <c r="W182" s="2"/>
    </row>
    <row r="183" spans="2:23" s="5" customFormat="1" ht="18" customHeight="1" x14ac:dyDescent="0.3">
      <c r="B183" s="104" t="s">
        <v>129</v>
      </c>
      <c r="C183" s="104"/>
      <c r="D183" s="105"/>
      <c r="E183" s="105"/>
      <c r="F183" s="106">
        <f t="shared" si="11"/>
        <v>7</v>
      </c>
      <c r="G183" s="107">
        <f t="shared" si="12"/>
        <v>4.3977307709222044E-5</v>
      </c>
      <c r="H183" s="108">
        <v>4</v>
      </c>
      <c r="I183" s="108">
        <v>3</v>
      </c>
      <c r="K183" s="53"/>
      <c r="L183" s="53"/>
      <c r="M183" s="53"/>
      <c r="N183" s="53"/>
      <c r="O183" s="26"/>
      <c r="P183" s="113"/>
      <c r="Q183" s="114"/>
      <c r="R183" s="114"/>
      <c r="T183" s="2"/>
      <c r="V183" s="2"/>
      <c r="W183" s="2"/>
    </row>
    <row r="184" spans="2:23" s="5" customFormat="1" ht="18" customHeight="1" x14ac:dyDescent="0.3">
      <c r="B184" s="104" t="s">
        <v>130</v>
      </c>
      <c r="C184" s="104"/>
      <c r="D184" s="105"/>
      <c r="E184" s="105"/>
      <c r="F184" s="106">
        <f t="shared" si="11"/>
        <v>4497</v>
      </c>
      <c r="G184" s="107">
        <f t="shared" si="12"/>
        <v>2.8252278966910217E-2</v>
      </c>
      <c r="H184" s="108">
        <v>1495</v>
      </c>
      <c r="I184" s="108">
        <v>3002</v>
      </c>
      <c r="K184" s="109" t="s">
        <v>47</v>
      </c>
      <c r="L184" s="109"/>
      <c r="M184" s="109"/>
      <c r="N184" s="109"/>
      <c r="O184" s="110">
        <f t="shared" si="13"/>
        <v>0</v>
      </c>
      <c r="P184" s="111">
        <f>O184/$O$194</f>
        <v>0</v>
      </c>
      <c r="Q184" s="112">
        <v>0</v>
      </c>
      <c r="R184" s="112">
        <v>0</v>
      </c>
      <c r="T184" s="2"/>
      <c r="V184" s="2"/>
      <c r="W184" s="2"/>
    </row>
    <row r="185" spans="2:23" s="5" customFormat="1" ht="18" customHeight="1" x14ac:dyDescent="0.3">
      <c r="B185" s="104" t="s">
        <v>131</v>
      </c>
      <c r="C185" s="104"/>
      <c r="D185" s="105"/>
      <c r="E185" s="105"/>
      <c r="F185" s="106">
        <f t="shared" si="11"/>
        <v>173</v>
      </c>
      <c r="G185" s="107">
        <f t="shared" si="12"/>
        <v>1.0868677476707732E-3</v>
      </c>
      <c r="H185" s="108">
        <v>90</v>
      </c>
      <c r="I185" s="108">
        <v>83</v>
      </c>
      <c r="K185" s="53"/>
      <c r="L185" s="53"/>
      <c r="M185" s="53"/>
      <c r="N185" s="53"/>
      <c r="O185" s="26"/>
      <c r="P185" s="113"/>
      <c r="Q185" s="114"/>
      <c r="R185" s="114"/>
      <c r="T185" s="2"/>
      <c r="V185" s="2"/>
      <c r="W185" s="2"/>
    </row>
    <row r="186" spans="2:23" s="5" customFormat="1" ht="18" customHeight="1" x14ac:dyDescent="0.3">
      <c r="B186" s="104" t="s">
        <v>132</v>
      </c>
      <c r="C186" s="104"/>
      <c r="D186" s="105"/>
      <c r="E186" s="105"/>
      <c r="F186" s="106">
        <f t="shared" si="11"/>
        <v>44</v>
      </c>
      <c r="G186" s="107">
        <f t="shared" si="12"/>
        <v>2.7642879131510996E-4</v>
      </c>
      <c r="H186" s="108">
        <v>25</v>
      </c>
      <c r="I186" s="108">
        <v>19</v>
      </c>
      <c r="K186" s="109" t="s">
        <v>49</v>
      </c>
      <c r="L186" s="109"/>
      <c r="M186" s="109"/>
      <c r="N186" s="109"/>
      <c r="O186" s="110">
        <f t="shared" si="13"/>
        <v>25</v>
      </c>
      <c r="P186" s="111">
        <f>O186/$O$194</f>
        <v>1.5706181324722158E-4</v>
      </c>
      <c r="Q186" s="112">
        <v>25</v>
      </c>
      <c r="R186" s="112">
        <v>0</v>
      </c>
      <c r="T186" s="2"/>
      <c r="V186" s="2"/>
      <c r="W186" s="2"/>
    </row>
    <row r="187" spans="2:23" s="5" customFormat="1" ht="18" customHeight="1" x14ac:dyDescent="0.3">
      <c r="B187" s="104" t="s">
        <v>133</v>
      </c>
      <c r="C187" s="104"/>
      <c r="D187" s="105"/>
      <c r="E187" s="105"/>
      <c r="F187" s="106">
        <f t="shared" si="11"/>
        <v>8540</v>
      </c>
      <c r="G187" s="107">
        <f t="shared" si="12"/>
        <v>5.3652315405250887E-2</v>
      </c>
      <c r="H187" s="108">
        <v>6514</v>
      </c>
      <c r="I187" s="108">
        <v>2026</v>
      </c>
      <c r="K187" s="53"/>
      <c r="L187" s="53"/>
      <c r="M187" s="53"/>
      <c r="N187" s="53"/>
      <c r="O187" s="26"/>
      <c r="P187" s="113"/>
      <c r="Q187" s="114"/>
      <c r="R187" s="114"/>
      <c r="T187" s="2"/>
      <c r="V187" s="2"/>
      <c r="W187" s="2"/>
    </row>
    <row r="188" spans="2:23" s="5" customFormat="1" ht="18" customHeight="1" x14ac:dyDescent="0.3">
      <c r="B188" s="104" t="s">
        <v>134</v>
      </c>
      <c r="C188" s="104"/>
      <c r="D188" s="105"/>
      <c r="E188" s="105"/>
      <c r="F188" s="106">
        <f t="shared" si="11"/>
        <v>586</v>
      </c>
      <c r="G188" s="107">
        <f t="shared" si="12"/>
        <v>3.6815289025148739E-3</v>
      </c>
      <c r="H188" s="108">
        <v>350</v>
      </c>
      <c r="I188" s="108">
        <v>236</v>
      </c>
      <c r="K188" s="109" t="s">
        <v>51</v>
      </c>
      <c r="L188" s="109"/>
      <c r="M188" s="109"/>
      <c r="N188" s="109"/>
      <c r="O188" s="110">
        <f t="shared" si="13"/>
        <v>4923</v>
      </c>
      <c r="P188" s="111">
        <f>O188/$O$194</f>
        <v>3.0928612264642871E-2</v>
      </c>
      <c r="Q188" s="112">
        <v>4311</v>
      </c>
      <c r="R188" s="112">
        <v>612</v>
      </c>
      <c r="T188" s="2"/>
      <c r="V188" s="2"/>
      <c r="W188" s="2"/>
    </row>
    <row r="189" spans="2:23" s="5" customFormat="1" ht="18" customHeight="1" x14ac:dyDescent="0.3">
      <c r="B189" s="104" t="s">
        <v>135</v>
      </c>
      <c r="C189" s="104"/>
      <c r="D189" s="105"/>
      <c r="E189" s="105"/>
      <c r="F189" s="106">
        <f t="shared" si="11"/>
        <v>73</v>
      </c>
      <c r="G189" s="107">
        <f t="shared" si="12"/>
        <v>4.58620494681887E-4</v>
      </c>
      <c r="H189" s="108">
        <v>60</v>
      </c>
      <c r="I189" s="108">
        <v>13</v>
      </c>
      <c r="K189" s="53"/>
      <c r="L189" s="53"/>
      <c r="M189" s="53"/>
      <c r="N189" s="53"/>
      <c r="O189" s="26"/>
      <c r="P189" s="113"/>
      <c r="Q189" s="114"/>
      <c r="R189" s="114"/>
      <c r="T189" s="2"/>
      <c r="V189" s="2"/>
      <c r="W189" s="2"/>
    </row>
    <row r="190" spans="2:23" s="5" customFormat="1" ht="18" customHeight="1" x14ac:dyDescent="0.3">
      <c r="B190" s="104" t="s">
        <v>136</v>
      </c>
      <c r="C190" s="104"/>
      <c r="D190" s="105"/>
      <c r="E190" s="105"/>
      <c r="F190" s="106">
        <f t="shared" si="11"/>
        <v>1787</v>
      </c>
      <c r="G190" s="107">
        <f t="shared" si="12"/>
        <v>1.1226778410911398E-2</v>
      </c>
      <c r="H190" s="108">
        <v>975</v>
      </c>
      <c r="I190" s="108">
        <v>812</v>
      </c>
      <c r="K190" s="109" t="s">
        <v>53</v>
      </c>
      <c r="L190" s="109"/>
      <c r="M190" s="109"/>
      <c r="N190" s="109"/>
      <c r="O190" s="110">
        <f t="shared" si="13"/>
        <v>7961</v>
      </c>
      <c r="P190" s="111">
        <f>O190/$O$194</f>
        <v>5.0014763810445236E-2</v>
      </c>
      <c r="Q190" s="112">
        <v>7959</v>
      </c>
      <c r="R190" s="112">
        <v>2</v>
      </c>
      <c r="T190" s="2"/>
      <c r="V190" s="2"/>
      <c r="W190" s="2"/>
    </row>
    <row r="191" spans="2:23" s="5" customFormat="1" ht="18" customHeight="1" x14ac:dyDescent="0.3">
      <c r="B191" s="104" t="s">
        <v>137</v>
      </c>
      <c r="C191" s="104"/>
      <c r="D191" s="105"/>
      <c r="E191" s="105"/>
      <c r="F191" s="106">
        <f t="shared" si="11"/>
        <v>652</v>
      </c>
      <c r="G191" s="107">
        <f t="shared" si="12"/>
        <v>4.0961720894875384E-3</v>
      </c>
      <c r="H191" s="108">
        <v>444</v>
      </c>
      <c r="I191" s="108">
        <v>208</v>
      </c>
      <c r="K191" s="53"/>
      <c r="L191" s="53"/>
      <c r="M191" s="53"/>
      <c r="N191" s="53"/>
      <c r="O191" s="26"/>
      <c r="P191" s="113"/>
      <c r="Q191" s="114"/>
      <c r="R191" s="114"/>
      <c r="T191" s="2"/>
      <c r="V191" s="2"/>
      <c r="W191" s="2"/>
    </row>
    <row r="192" spans="2:23" s="5" customFormat="1" ht="18" customHeight="1" x14ac:dyDescent="0.3">
      <c r="B192" s="104" t="s">
        <v>138</v>
      </c>
      <c r="C192" s="104"/>
      <c r="D192" s="105"/>
      <c r="E192" s="105"/>
      <c r="F192" s="106">
        <f t="shared" si="11"/>
        <v>2193</v>
      </c>
      <c r="G192" s="107">
        <f t="shared" si="12"/>
        <v>1.3777462258046276E-2</v>
      </c>
      <c r="H192" s="108">
        <v>1618</v>
      </c>
      <c r="I192" s="108">
        <v>575</v>
      </c>
      <c r="K192" s="109" t="s">
        <v>55</v>
      </c>
      <c r="L192" s="109"/>
      <c r="M192" s="109"/>
      <c r="N192" s="109"/>
      <c r="O192" s="110">
        <f t="shared" si="13"/>
        <v>26290</v>
      </c>
      <c r="P192" s="111">
        <f>O192/$O$194</f>
        <v>0.16516620281077821</v>
      </c>
      <c r="Q192" s="112">
        <v>1</v>
      </c>
      <c r="R192" s="112">
        <v>26289</v>
      </c>
      <c r="T192" s="2"/>
      <c r="V192" s="2"/>
      <c r="W192" s="2"/>
    </row>
    <row r="193" spans="2:88" s="5" customFormat="1" ht="18" customHeight="1" thickBot="1" x14ac:dyDescent="0.35">
      <c r="B193" s="104" t="s">
        <v>139</v>
      </c>
      <c r="C193" s="104"/>
      <c r="D193" s="105"/>
      <c r="E193" s="105"/>
      <c r="F193" s="106">
        <f t="shared" si="11"/>
        <v>17</v>
      </c>
      <c r="G193" s="107">
        <f t="shared" si="12"/>
        <v>1.0680203300811067E-4</v>
      </c>
      <c r="H193" s="108">
        <v>4</v>
      </c>
      <c r="I193" s="108">
        <v>13</v>
      </c>
      <c r="K193" s="53"/>
      <c r="L193" s="53"/>
      <c r="M193" s="53"/>
      <c r="N193" s="53"/>
      <c r="O193" s="26"/>
      <c r="P193" s="113"/>
      <c r="Q193" s="114"/>
      <c r="R193" s="114"/>
      <c r="T193" s="2"/>
      <c r="V193" s="2"/>
      <c r="W193" s="2"/>
    </row>
    <row r="194" spans="2:88" s="5" customFormat="1" ht="18" customHeight="1" x14ac:dyDescent="0.3">
      <c r="B194" s="104" t="s">
        <v>140</v>
      </c>
      <c r="C194" s="104"/>
      <c r="D194" s="105"/>
      <c r="E194" s="105"/>
      <c r="F194" s="106">
        <f t="shared" si="11"/>
        <v>2554</v>
      </c>
      <c r="G194" s="107">
        <f t="shared" si="12"/>
        <v>1.6045434841336158E-2</v>
      </c>
      <c r="H194" s="108">
        <v>1371</v>
      </c>
      <c r="I194" s="108">
        <v>1183</v>
      </c>
      <c r="K194" s="36" t="s">
        <v>5</v>
      </c>
      <c r="L194" s="36"/>
      <c r="M194" s="36"/>
      <c r="N194" s="36"/>
      <c r="O194" s="37">
        <f>SUM(O166:O192)</f>
        <v>159173</v>
      </c>
      <c r="P194" s="63">
        <f>SUM(P166:P192)</f>
        <v>0.99999999999999989</v>
      </c>
      <c r="Q194" s="37">
        <f>SUM(Q166:Q192)</f>
        <v>88091</v>
      </c>
      <c r="R194" s="37">
        <f>SUM(R166:R192)</f>
        <v>71082</v>
      </c>
      <c r="T194" s="2"/>
      <c r="V194" s="2"/>
      <c r="W194" s="2"/>
    </row>
    <row r="195" spans="2:88" s="5" customFormat="1" ht="18" customHeight="1" x14ac:dyDescent="0.3">
      <c r="B195" s="104" t="s">
        <v>141</v>
      </c>
      <c r="C195" s="104"/>
      <c r="D195" s="105"/>
      <c r="E195" s="105"/>
      <c r="F195" s="106">
        <f t="shared" si="11"/>
        <v>102</v>
      </c>
      <c r="G195" s="107">
        <f t="shared" si="12"/>
        <v>6.4081219804866399E-4</v>
      </c>
      <c r="H195" s="108">
        <v>46</v>
      </c>
      <c r="I195" s="108">
        <v>56</v>
      </c>
      <c r="T195" s="2"/>
      <c r="V195" s="2"/>
      <c r="W195" s="2"/>
    </row>
    <row r="196" spans="2:88" s="5" customFormat="1" ht="18" customHeight="1" x14ac:dyDescent="0.3">
      <c r="B196" s="104" t="s">
        <v>142</v>
      </c>
      <c r="C196" s="104"/>
      <c r="D196" s="105"/>
      <c r="E196" s="105"/>
      <c r="F196" s="106">
        <f t="shared" si="11"/>
        <v>82369</v>
      </c>
      <c r="G196" s="107">
        <f t="shared" si="12"/>
        <v>0.51748097981441576</v>
      </c>
      <c r="H196" s="108">
        <v>44680</v>
      </c>
      <c r="I196" s="108">
        <v>37689</v>
      </c>
      <c r="T196" s="2"/>
      <c r="V196" s="2"/>
      <c r="W196" s="2"/>
    </row>
    <row r="197" spans="2:88" s="5" customFormat="1" ht="18" customHeight="1" thickBot="1" x14ac:dyDescent="0.35">
      <c r="B197" s="117" t="s">
        <v>143</v>
      </c>
      <c r="C197" s="117"/>
      <c r="D197" s="118"/>
      <c r="E197" s="118"/>
      <c r="F197" s="106">
        <f t="shared" si="11"/>
        <v>13618</v>
      </c>
      <c r="G197" s="119">
        <f t="shared" si="12"/>
        <v>8.5554710912026544E-2</v>
      </c>
      <c r="H197" s="108">
        <v>7661</v>
      </c>
      <c r="I197" s="108">
        <v>5957</v>
      </c>
      <c r="T197" s="2"/>
      <c r="V197" s="2"/>
      <c r="W197" s="2"/>
    </row>
    <row r="198" spans="2:88" s="5" customFormat="1" ht="21.75" customHeight="1" x14ac:dyDescent="0.3">
      <c r="B198" s="120" t="s">
        <v>5</v>
      </c>
      <c r="C198" s="120"/>
      <c r="D198" s="120"/>
      <c r="E198" s="120"/>
      <c r="F198" s="37">
        <f>SUM(F165:F197)</f>
        <v>159173</v>
      </c>
      <c r="G198" s="95">
        <f t="shared" si="12"/>
        <v>1</v>
      </c>
      <c r="H198" s="37">
        <f>SUM(H165:H197)</f>
        <v>88091</v>
      </c>
      <c r="I198" s="37">
        <f>SUM(I165:I197)</f>
        <v>71082</v>
      </c>
      <c r="T198" s="2"/>
      <c r="V198" s="2"/>
      <c r="W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</row>
    <row r="199" spans="2:88" s="5" customFormat="1" ht="10.5" customHeight="1" x14ac:dyDescent="0.3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T199" s="2"/>
      <c r="V199" s="2"/>
      <c r="W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</row>
    <row r="200" spans="2:88" s="5" customFormat="1" ht="10.5" customHeight="1" x14ac:dyDescent="0.3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T200" s="2"/>
      <c r="V200" s="2"/>
      <c r="W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</row>
    <row r="201" spans="2:88" s="5" customFormat="1" ht="21.75" customHeight="1" x14ac:dyDescent="0.3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T201" s="2"/>
      <c r="V201" s="2"/>
      <c r="W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</row>
    <row r="202" spans="2:88" s="5" customFormat="1" ht="21.75" customHeight="1" x14ac:dyDescent="0.3">
      <c r="B202" s="2"/>
      <c r="C202" s="2"/>
      <c r="D202" s="2"/>
      <c r="E202" s="2"/>
      <c r="F202" s="2"/>
      <c r="G202" s="2"/>
      <c r="H202" s="2"/>
      <c r="I202" s="2"/>
      <c r="J202" s="2"/>
      <c r="K202" s="121" t="s">
        <v>144</v>
      </c>
      <c r="L202" s="121"/>
      <c r="M202" s="121"/>
      <c r="N202" s="121"/>
      <c r="O202" s="121"/>
      <c r="P202" s="121"/>
      <c r="Q202" s="121"/>
      <c r="R202" s="121"/>
      <c r="T202" s="2"/>
      <c r="V202" s="2"/>
      <c r="W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</row>
    <row r="203" spans="2:88" s="5" customFormat="1" ht="39.75" customHeight="1" x14ac:dyDescent="0.3">
      <c r="B203" s="122" t="s">
        <v>90</v>
      </c>
      <c r="C203" s="122"/>
      <c r="D203" s="123"/>
      <c r="E203" s="68">
        <v>2021</v>
      </c>
      <c r="F203" s="67">
        <v>2022</v>
      </c>
      <c r="G203" s="67">
        <v>2023</v>
      </c>
      <c r="H203" s="67">
        <v>2024</v>
      </c>
      <c r="I203" s="67" t="s">
        <v>92</v>
      </c>
      <c r="J203" s="2"/>
      <c r="R203" s="2"/>
      <c r="T203" s="2"/>
      <c r="V203" s="2"/>
      <c r="W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</row>
    <row r="204" spans="2:88" s="5" customFormat="1" ht="21.75" customHeight="1" x14ac:dyDescent="0.3">
      <c r="B204" s="71" t="s">
        <v>63</v>
      </c>
      <c r="C204" s="71"/>
      <c r="D204" s="72"/>
      <c r="E204" s="74">
        <v>20661</v>
      </c>
      <c r="F204" s="74">
        <v>39013</v>
      </c>
      <c r="G204" s="74">
        <v>34951</v>
      </c>
      <c r="H204" s="74">
        <v>45569</v>
      </c>
      <c r="I204" s="74">
        <v>3874</v>
      </c>
      <c r="J204" s="2"/>
      <c r="K204" s="2"/>
      <c r="L204" s="2"/>
      <c r="M204" s="2"/>
      <c r="N204" s="2"/>
      <c r="O204" s="2"/>
      <c r="P204" s="2"/>
      <c r="Q204" s="2"/>
      <c r="R204" s="2"/>
      <c r="T204" s="2"/>
      <c r="V204" s="2"/>
      <c r="W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</row>
    <row r="205" spans="2:88" s="5" customFormat="1" ht="21.75" customHeight="1" x14ac:dyDescent="0.3">
      <c r="B205" s="71" t="s">
        <v>64</v>
      </c>
      <c r="C205" s="71"/>
      <c r="D205" s="72"/>
      <c r="E205" s="73">
        <v>35916</v>
      </c>
      <c r="F205" s="73">
        <v>73299</v>
      </c>
      <c r="G205" s="73">
        <v>82537</v>
      </c>
      <c r="H205" s="73">
        <v>96312</v>
      </c>
      <c r="I205" s="73">
        <v>7596</v>
      </c>
      <c r="J205" s="2"/>
      <c r="K205" s="2"/>
      <c r="L205" s="2"/>
      <c r="M205" s="2"/>
      <c r="N205" s="2"/>
      <c r="O205" s="2"/>
      <c r="P205" s="2"/>
      <c r="Q205" s="2"/>
      <c r="R205" s="2"/>
      <c r="T205" s="2"/>
      <c r="V205" s="2"/>
      <c r="W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</row>
    <row r="206" spans="2:88" s="5" customFormat="1" ht="21.75" customHeight="1" x14ac:dyDescent="0.3">
      <c r="B206" s="71" t="s">
        <v>65</v>
      </c>
      <c r="C206" s="71"/>
      <c r="D206" s="72"/>
      <c r="E206" s="73">
        <v>28204.000000000004</v>
      </c>
      <c r="F206" s="73">
        <v>40789</v>
      </c>
      <c r="G206" s="73">
        <v>46288</v>
      </c>
      <c r="H206" s="73">
        <v>51481</v>
      </c>
      <c r="I206" s="73">
        <v>4505</v>
      </c>
      <c r="J206" s="2"/>
      <c r="K206" s="2"/>
      <c r="L206" s="2"/>
      <c r="M206" s="2"/>
      <c r="N206" s="2"/>
      <c r="O206" s="2"/>
      <c r="P206" s="2"/>
      <c r="Q206" s="2"/>
      <c r="R206" s="2"/>
      <c r="T206" s="2"/>
      <c r="V206" s="2"/>
      <c r="W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</row>
    <row r="207" spans="2:88" s="5" customFormat="1" ht="21.75" customHeight="1" x14ac:dyDescent="0.3">
      <c r="B207" s="71" t="s">
        <v>66</v>
      </c>
      <c r="C207" s="71"/>
      <c r="D207" s="72"/>
      <c r="E207" s="73">
        <v>69180.000000000015</v>
      </c>
      <c r="F207" s="73">
        <v>96219</v>
      </c>
      <c r="G207" s="73">
        <v>117373</v>
      </c>
      <c r="H207" s="73">
        <v>128765</v>
      </c>
      <c r="I207" s="73">
        <v>7712</v>
      </c>
      <c r="J207" s="2"/>
      <c r="K207" s="2"/>
      <c r="L207" s="2"/>
      <c r="M207" s="2"/>
      <c r="N207" s="2"/>
      <c r="O207" s="2"/>
      <c r="P207" s="2"/>
      <c r="Q207" s="2"/>
      <c r="R207" s="2"/>
      <c r="T207" s="2"/>
      <c r="V207" s="2"/>
      <c r="W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</row>
    <row r="208" spans="2:88" s="5" customFormat="1" ht="21.75" customHeight="1" x14ac:dyDescent="0.3">
      <c r="B208" s="71" t="s">
        <v>67</v>
      </c>
      <c r="C208" s="71"/>
      <c r="D208" s="72"/>
      <c r="E208" s="73">
        <v>39391</v>
      </c>
      <c r="F208" s="73">
        <v>51183</v>
      </c>
      <c r="G208" s="73">
        <v>65113</v>
      </c>
      <c r="H208" s="73">
        <v>83295</v>
      </c>
      <c r="I208" s="73">
        <v>6580</v>
      </c>
      <c r="J208" s="2"/>
      <c r="K208" s="2"/>
      <c r="L208" s="2"/>
      <c r="M208" s="2"/>
      <c r="N208" s="2"/>
      <c r="O208" s="2"/>
      <c r="P208" s="2"/>
      <c r="Q208" s="2"/>
      <c r="R208" s="2"/>
      <c r="T208" s="2"/>
      <c r="V208" s="2"/>
      <c r="W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</row>
    <row r="209" spans="2:88" s="5" customFormat="1" ht="21.75" customHeight="1" x14ac:dyDescent="0.3">
      <c r="B209" s="71" t="s">
        <v>68</v>
      </c>
      <c r="C209" s="71"/>
      <c r="D209" s="72"/>
      <c r="E209" s="73">
        <v>26304.999999999996</v>
      </c>
      <c r="F209" s="73">
        <v>63266</v>
      </c>
      <c r="G209" s="73">
        <v>56164</v>
      </c>
      <c r="H209" s="73">
        <v>74858</v>
      </c>
      <c r="I209" s="73">
        <v>7817</v>
      </c>
      <c r="J209" s="2"/>
      <c r="K209" s="2"/>
      <c r="L209" s="2"/>
      <c r="M209" s="2"/>
      <c r="N209" s="2"/>
      <c r="O209" s="2"/>
      <c r="P209" s="2"/>
      <c r="Q209" s="2"/>
      <c r="R209" s="2"/>
      <c r="T209" s="2"/>
      <c r="V209" s="2"/>
      <c r="W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</row>
    <row r="210" spans="2:88" s="5" customFormat="1" ht="21.75" customHeight="1" x14ac:dyDescent="0.3">
      <c r="B210" s="71" t="s">
        <v>69</v>
      </c>
      <c r="C210" s="71"/>
      <c r="D210" s="72"/>
      <c r="E210" s="73">
        <v>36054</v>
      </c>
      <c r="F210" s="73">
        <v>44311</v>
      </c>
      <c r="G210" s="73">
        <v>58133</v>
      </c>
      <c r="H210" s="73">
        <v>59362</v>
      </c>
      <c r="I210" s="73">
        <v>6125</v>
      </c>
      <c r="J210" s="2"/>
      <c r="K210" s="2"/>
      <c r="L210" s="2"/>
      <c r="M210" s="2"/>
      <c r="N210" s="2"/>
      <c r="O210" s="2"/>
      <c r="P210" s="2"/>
      <c r="Q210" s="2"/>
      <c r="R210" s="2"/>
      <c r="T210" s="2"/>
      <c r="V210" s="2"/>
      <c r="W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</row>
    <row r="211" spans="2:88" s="5" customFormat="1" ht="21.75" customHeight="1" x14ac:dyDescent="0.3">
      <c r="B211" s="71" t="s">
        <v>70</v>
      </c>
      <c r="C211" s="71"/>
      <c r="D211" s="72"/>
      <c r="E211" s="73">
        <v>85408.000000000015</v>
      </c>
      <c r="F211" s="73">
        <v>117545</v>
      </c>
      <c r="G211" s="73">
        <v>138891</v>
      </c>
      <c r="H211" s="73">
        <v>163724</v>
      </c>
      <c r="I211" s="73">
        <v>13659</v>
      </c>
      <c r="J211" s="2"/>
      <c r="K211" s="2"/>
      <c r="L211" s="2"/>
      <c r="M211" s="2"/>
      <c r="N211" s="2"/>
      <c r="O211" s="2"/>
      <c r="P211" s="2"/>
      <c r="Q211" s="2"/>
      <c r="R211" s="2"/>
      <c r="T211" s="2"/>
      <c r="V211" s="2"/>
      <c r="W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</row>
    <row r="212" spans="2:88" s="5" customFormat="1" ht="21.75" customHeight="1" x14ac:dyDescent="0.3">
      <c r="B212" s="71" t="s">
        <v>71</v>
      </c>
      <c r="C212" s="71"/>
      <c r="D212" s="72"/>
      <c r="E212" s="73">
        <v>18134</v>
      </c>
      <c r="F212" s="73">
        <v>22445</v>
      </c>
      <c r="G212" s="73">
        <v>30582</v>
      </c>
      <c r="H212" s="73">
        <v>47696</v>
      </c>
      <c r="I212" s="74">
        <v>2677</v>
      </c>
      <c r="J212" s="2"/>
      <c r="K212" s="2"/>
      <c r="L212" s="2"/>
      <c r="M212" s="2"/>
      <c r="N212" s="2"/>
      <c r="O212" s="2"/>
      <c r="P212" s="2"/>
      <c r="Q212" s="2"/>
      <c r="R212" s="2"/>
      <c r="T212" s="2"/>
      <c r="V212" s="2"/>
      <c r="W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</row>
    <row r="213" spans="2:88" s="5" customFormat="1" ht="21.75" customHeight="1" x14ac:dyDescent="0.3">
      <c r="B213" s="71" t="s">
        <v>72</v>
      </c>
      <c r="C213" s="71"/>
      <c r="D213" s="72"/>
      <c r="E213" s="73">
        <v>35069</v>
      </c>
      <c r="F213" s="73">
        <v>45742</v>
      </c>
      <c r="G213" s="73">
        <v>52333</v>
      </c>
      <c r="H213" s="73">
        <v>66277</v>
      </c>
      <c r="I213" s="73">
        <v>6867</v>
      </c>
      <c r="J213" s="2"/>
      <c r="K213" s="2"/>
      <c r="L213" s="2"/>
      <c r="M213" s="2"/>
      <c r="N213" s="2"/>
      <c r="O213" s="2"/>
      <c r="P213" s="2"/>
      <c r="Q213" s="2"/>
      <c r="R213" s="2"/>
      <c r="T213" s="2"/>
      <c r="V213" s="2"/>
      <c r="W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</row>
    <row r="214" spans="2:88" s="5" customFormat="1" ht="21.75" customHeight="1" x14ac:dyDescent="0.3">
      <c r="B214" s="71" t="s">
        <v>73</v>
      </c>
      <c r="C214" s="71"/>
      <c r="D214" s="72"/>
      <c r="E214" s="73">
        <v>58495</v>
      </c>
      <c r="F214" s="73">
        <v>50017</v>
      </c>
      <c r="G214" s="73">
        <v>69300</v>
      </c>
      <c r="H214" s="73">
        <v>75154</v>
      </c>
      <c r="I214" s="73">
        <v>6752</v>
      </c>
      <c r="J214" s="2"/>
      <c r="K214" s="2"/>
      <c r="L214" s="2"/>
      <c r="M214" s="2"/>
      <c r="N214" s="2"/>
      <c r="O214" s="2"/>
      <c r="P214" s="2"/>
      <c r="Q214" s="2"/>
      <c r="R214" s="2"/>
      <c r="T214" s="2"/>
      <c r="V214" s="2"/>
      <c r="W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</row>
    <row r="215" spans="2:88" s="5" customFormat="1" ht="21.75" customHeight="1" x14ac:dyDescent="0.3">
      <c r="B215" s="71" t="s">
        <v>74</v>
      </c>
      <c r="C215" s="71"/>
      <c r="D215" s="72"/>
      <c r="E215" s="73">
        <v>64000.000000000029</v>
      </c>
      <c r="F215" s="73">
        <v>84233</v>
      </c>
      <c r="G215" s="73">
        <v>127870</v>
      </c>
      <c r="H215" s="73">
        <v>150437</v>
      </c>
      <c r="I215" s="73">
        <v>9770</v>
      </c>
      <c r="J215" s="2"/>
      <c r="K215" s="2"/>
      <c r="L215" s="2"/>
      <c r="M215" s="2"/>
      <c r="N215" s="2"/>
      <c r="O215" s="2"/>
      <c r="P215" s="2"/>
      <c r="Q215" s="2"/>
      <c r="R215" s="2"/>
      <c r="T215" s="2"/>
      <c r="V215" s="2"/>
      <c r="W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</row>
    <row r="216" spans="2:88" s="5" customFormat="1" ht="21.75" customHeight="1" x14ac:dyDescent="0.3">
      <c r="B216" s="71" t="s">
        <v>75</v>
      </c>
      <c r="C216" s="71"/>
      <c r="D216" s="72"/>
      <c r="E216" s="73">
        <v>50831</v>
      </c>
      <c r="F216" s="73">
        <v>65846</v>
      </c>
      <c r="G216" s="73">
        <v>85482</v>
      </c>
      <c r="H216" s="73">
        <v>109276</v>
      </c>
      <c r="I216" s="73">
        <v>9349</v>
      </c>
      <c r="J216" s="2"/>
      <c r="K216" s="2"/>
      <c r="L216" s="2"/>
      <c r="M216" s="2"/>
      <c r="N216" s="2"/>
      <c r="O216" s="2"/>
      <c r="P216" s="2"/>
      <c r="Q216" s="2"/>
      <c r="R216" s="2"/>
      <c r="T216" s="2"/>
      <c r="V216" s="2"/>
      <c r="W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</row>
    <row r="217" spans="2:88" s="5" customFormat="1" ht="21.75" customHeight="1" x14ac:dyDescent="0.3">
      <c r="B217" s="71" t="s">
        <v>76</v>
      </c>
      <c r="C217" s="71"/>
      <c r="D217" s="72"/>
      <c r="E217" s="73">
        <v>29780</v>
      </c>
      <c r="F217" s="73">
        <v>41523</v>
      </c>
      <c r="G217" s="73">
        <v>56661</v>
      </c>
      <c r="H217" s="73">
        <v>56909</v>
      </c>
      <c r="I217" s="73">
        <v>4804</v>
      </c>
      <c r="J217" s="2"/>
      <c r="K217" s="2"/>
      <c r="L217" s="2"/>
      <c r="M217" s="2"/>
      <c r="N217" s="2"/>
      <c r="O217" s="2"/>
      <c r="P217" s="2"/>
      <c r="Q217" s="2"/>
      <c r="R217" s="2"/>
      <c r="T217" s="2"/>
      <c r="V217" s="2"/>
      <c r="W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</row>
    <row r="218" spans="2:88" s="5" customFormat="1" ht="21.75" customHeight="1" x14ac:dyDescent="0.3">
      <c r="B218" s="71" t="s">
        <v>77</v>
      </c>
      <c r="C218" s="71"/>
      <c r="D218" s="72"/>
      <c r="E218" s="73">
        <v>254854</v>
      </c>
      <c r="F218" s="73">
        <v>264217</v>
      </c>
      <c r="G218" s="73">
        <v>284158</v>
      </c>
      <c r="H218" s="73">
        <v>312534</v>
      </c>
      <c r="I218" s="73">
        <v>20405</v>
      </c>
      <c r="J218" s="2"/>
      <c r="K218" s="2"/>
      <c r="L218" s="2"/>
      <c r="M218" s="2"/>
      <c r="N218" s="2"/>
      <c r="O218" s="2"/>
      <c r="P218" s="2"/>
      <c r="Q218" s="2"/>
      <c r="R218" s="2"/>
      <c r="T218" s="2"/>
      <c r="V218" s="2"/>
      <c r="W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</row>
    <row r="219" spans="2:88" s="5" customFormat="1" ht="21.75" customHeight="1" x14ac:dyDescent="0.3">
      <c r="B219" s="71" t="s">
        <v>78</v>
      </c>
      <c r="C219" s="71"/>
      <c r="D219" s="72"/>
      <c r="E219" s="73">
        <v>49967</v>
      </c>
      <c r="F219" s="73">
        <v>69874</v>
      </c>
      <c r="G219" s="73">
        <v>80794</v>
      </c>
      <c r="H219" s="73">
        <v>94999</v>
      </c>
      <c r="I219" s="73">
        <v>6761</v>
      </c>
      <c r="J219" s="2"/>
      <c r="K219" s="2"/>
      <c r="L219" s="2"/>
      <c r="M219" s="2"/>
      <c r="N219" s="2"/>
      <c r="O219" s="2"/>
      <c r="P219" s="2"/>
      <c r="Q219" s="2"/>
      <c r="R219" s="2"/>
      <c r="T219" s="2"/>
      <c r="V219" s="2"/>
      <c r="W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</row>
    <row r="220" spans="2:88" s="5" customFormat="1" ht="21.75" customHeight="1" x14ac:dyDescent="0.3">
      <c r="B220" s="71" t="s">
        <v>79</v>
      </c>
      <c r="C220" s="71"/>
      <c r="D220" s="72"/>
      <c r="E220" s="73">
        <v>16408</v>
      </c>
      <c r="F220" s="73">
        <v>27500</v>
      </c>
      <c r="G220" s="73">
        <v>39819</v>
      </c>
      <c r="H220" s="73">
        <v>41868</v>
      </c>
      <c r="I220" s="73">
        <v>3125</v>
      </c>
      <c r="J220" s="2"/>
      <c r="K220" s="2"/>
      <c r="L220" s="2"/>
      <c r="M220" s="2"/>
      <c r="N220" s="2"/>
      <c r="O220" s="2"/>
      <c r="P220" s="2"/>
      <c r="Q220" s="2"/>
      <c r="R220" s="2"/>
      <c r="T220" s="2"/>
      <c r="V220" s="2"/>
      <c r="W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</row>
    <row r="221" spans="2:88" s="5" customFormat="1" ht="21.75" customHeight="1" x14ac:dyDescent="0.3">
      <c r="B221" s="71" t="s">
        <v>80</v>
      </c>
      <c r="C221" s="71"/>
      <c r="D221" s="72"/>
      <c r="E221" s="73">
        <v>7211</v>
      </c>
      <c r="F221" s="73">
        <v>10052</v>
      </c>
      <c r="G221" s="73">
        <v>9472</v>
      </c>
      <c r="H221" s="73">
        <v>19428</v>
      </c>
      <c r="I221" s="74">
        <v>1334</v>
      </c>
      <c r="J221" s="2"/>
      <c r="K221" s="2"/>
      <c r="L221" s="2"/>
      <c r="M221" s="2"/>
      <c r="N221" s="2"/>
      <c r="O221" s="2"/>
      <c r="P221" s="2"/>
      <c r="Q221" s="2"/>
      <c r="R221" s="2"/>
      <c r="T221" s="2"/>
      <c r="V221" s="2"/>
      <c r="W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</row>
    <row r="222" spans="2:88" s="5" customFormat="1" ht="21.75" customHeight="1" x14ac:dyDescent="0.3">
      <c r="B222" s="71" t="s">
        <v>81</v>
      </c>
      <c r="C222" s="71"/>
      <c r="D222" s="72"/>
      <c r="E222" s="73">
        <v>11460</v>
      </c>
      <c r="F222" s="73">
        <v>15646</v>
      </c>
      <c r="G222" s="73">
        <v>15248</v>
      </c>
      <c r="H222" s="73">
        <v>15795</v>
      </c>
      <c r="I222" s="73">
        <v>1543</v>
      </c>
      <c r="J222" s="2"/>
      <c r="K222" s="2"/>
      <c r="L222" s="2"/>
      <c r="M222" s="2"/>
      <c r="N222" s="2"/>
      <c r="O222" s="2"/>
      <c r="P222" s="2"/>
      <c r="Q222" s="2"/>
      <c r="R222" s="2"/>
      <c r="T222" s="2"/>
      <c r="V222" s="2"/>
      <c r="W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</row>
    <row r="223" spans="2:88" s="5" customFormat="1" ht="21.75" customHeight="1" x14ac:dyDescent="0.3">
      <c r="B223" s="71" t="s">
        <v>82</v>
      </c>
      <c r="C223" s="71"/>
      <c r="D223" s="72"/>
      <c r="E223" s="73">
        <v>21984</v>
      </c>
      <c r="F223" s="73">
        <v>22413</v>
      </c>
      <c r="G223" s="73">
        <v>27412</v>
      </c>
      <c r="H223" s="73">
        <v>31245</v>
      </c>
      <c r="I223" s="73">
        <v>2757</v>
      </c>
      <c r="J223" s="2"/>
      <c r="K223" s="2"/>
      <c r="L223" s="2"/>
      <c r="M223" s="2"/>
      <c r="N223" s="2"/>
      <c r="O223" s="2"/>
      <c r="P223" s="2"/>
      <c r="Q223" s="2"/>
      <c r="R223" s="2"/>
      <c r="T223" s="2"/>
      <c r="V223" s="2"/>
      <c r="W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</row>
    <row r="224" spans="2:88" s="5" customFormat="1" ht="21.75" customHeight="1" x14ac:dyDescent="0.3">
      <c r="B224" s="71" t="s">
        <v>83</v>
      </c>
      <c r="C224" s="71"/>
      <c r="D224" s="72"/>
      <c r="E224" s="73">
        <v>42668</v>
      </c>
      <c r="F224" s="73">
        <v>53372</v>
      </c>
      <c r="G224" s="73">
        <v>66102</v>
      </c>
      <c r="H224" s="73">
        <v>85504</v>
      </c>
      <c r="I224" s="73">
        <v>5522</v>
      </c>
      <c r="J224" s="2"/>
      <c r="K224" s="38" t="s">
        <v>13</v>
      </c>
      <c r="L224" s="124" t="s">
        <v>14</v>
      </c>
      <c r="M224" s="125"/>
      <c r="N224" s="2"/>
      <c r="O224" s="2"/>
      <c r="P224" s="2"/>
      <c r="Q224" s="2"/>
      <c r="R224" s="2"/>
      <c r="T224" s="2"/>
      <c r="V224" s="2"/>
      <c r="W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</row>
    <row r="225" spans="2:88" s="5" customFormat="1" ht="21.75" customHeight="1" x14ac:dyDescent="0.3">
      <c r="B225" s="71" t="s">
        <v>84</v>
      </c>
      <c r="C225" s="71"/>
      <c r="D225" s="72"/>
      <c r="E225" s="73">
        <v>47625.999999999985</v>
      </c>
      <c r="F225" s="73">
        <v>67869</v>
      </c>
      <c r="G225" s="73">
        <v>59837</v>
      </c>
      <c r="H225" s="73">
        <v>78361</v>
      </c>
      <c r="I225" s="73">
        <v>5740</v>
      </c>
      <c r="J225" s="2"/>
      <c r="K225" s="126"/>
      <c r="L225" s="42" t="s">
        <v>145</v>
      </c>
      <c r="M225" s="43"/>
      <c r="N225" s="2"/>
      <c r="O225" s="2"/>
      <c r="P225" s="2"/>
      <c r="Q225" s="2"/>
      <c r="R225" s="2"/>
      <c r="T225" s="2"/>
      <c r="V225" s="2"/>
      <c r="W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</row>
    <row r="226" spans="2:88" s="5" customFormat="1" ht="21.75" customHeight="1" x14ac:dyDescent="0.3">
      <c r="B226" s="71" t="s">
        <v>85</v>
      </c>
      <c r="C226" s="71"/>
      <c r="D226" s="72"/>
      <c r="E226" s="73">
        <v>39075</v>
      </c>
      <c r="F226" s="73">
        <v>62548</v>
      </c>
      <c r="G226" s="73">
        <v>69680</v>
      </c>
      <c r="H226" s="73">
        <v>81103</v>
      </c>
      <c r="I226" s="73">
        <v>6533</v>
      </c>
      <c r="J226" s="2"/>
      <c r="K226" s="127"/>
      <c r="L226" s="42" t="s">
        <v>146</v>
      </c>
      <c r="M226" s="43"/>
      <c r="N226" s="2"/>
      <c r="O226" s="2"/>
      <c r="P226" s="2"/>
      <c r="Q226" s="2"/>
      <c r="R226" s="2"/>
      <c r="T226" s="2"/>
      <c r="V226" s="2"/>
      <c r="W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</row>
    <row r="227" spans="2:88" s="5" customFormat="1" ht="21.75" customHeight="1" x14ac:dyDescent="0.3">
      <c r="B227" s="71" t="s">
        <v>86</v>
      </c>
      <c r="C227" s="71"/>
      <c r="D227" s="72"/>
      <c r="E227" s="73">
        <v>23545.000000000004</v>
      </c>
      <c r="F227" s="73">
        <v>33415</v>
      </c>
      <c r="G227" s="73">
        <v>35290</v>
      </c>
      <c r="H227" s="73">
        <v>42478</v>
      </c>
      <c r="I227" s="73">
        <v>2773</v>
      </c>
      <c r="J227" s="2"/>
      <c r="K227" s="128"/>
      <c r="L227" s="42" t="s">
        <v>147</v>
      </c>
      <c r="M227" s="43"/>
      <c r="N227" s="2"/>
      <c r="O227" s="2"/>
      <c r="P227" s="2"/>
      <c r="Q227" s="2"/>
      <c r="R227" s="2"/>
      <c r="T227" s="2"/>
      <c r="V227" s="2"/>
      <c r="W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</row>
    <row r="228" spans="2:88" s="5" customFormat="1" ht="21.75" customHeight="1" x14ac:dyDescent="0.3">
      <c r="B228" s="71" t="s">
        <v>87</v>
      </c>
      <c r="C228" s="71"/>
      <c r="D228" s="72"/>
      <c r="E228" s="73">
        <v>21255</v>
      </c>
      <c r="F228" s="73">
        <v>23356</v>
      </c>
      <c r="G228" s="73">
        <v>25704</v>
      </c>
      <c r="H228" s="73">
        <v>27308</v>
      </c>
      <c r="I228" s="73">
        <v>2689</v>
      </c>
      <c r="J228" s="2"/>
      <c r="K228" s="129"/>
      <c r="L228" s="42" t="s">
        <v>148</v>
      </c>
      <c r="M228" s="43"/>
      <c r="N228" s="2"/>
      <c r="O228" s="2"/>
      <c r="P228" s="2"/>
      <c r="Q228" s="2"/>
      <c r="R228" s="2"/>
      <c r="T228" s="2"/>
      <c r="V228" s="2"/>
      <c r="W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</row>
    <row r="229" spans="2:88" s="5" customFormat="1" ht="21.75" customHeight="1" thickBot="1" x14ac:dyDescent="0.35">
      <c r="B229" s="76" t="s">
        <v>88</v>
      </c>
      <c r="C229" s="76"/>
      <c r="D229" s="72"/>
      <c r="E229" s="77">
        <v>8414</v>
      </c>
      <c r="F229" s="77">
        <v>13208</v>
      </c>
      <c r="G229" s="77">
        <v>13723</v>
      </c>
      <c r="H229" s="77">
        <v>21161</v>
      </c>
      <c r="I229" s="77">
        <v>1904</v>
      </c>
      <c r="J229" s="2"/>
      <c r="K229" s="130"/>
      <c r="L229" s="42" t="s">
        <v>149</v>
      </c>
      <c r="M229" s="43"/>
      <c r="N229" s="2"/>
      <c r="O229" s="2"/>
      <c r="P229" s="2"/>
      <c r="Q229" s="2"/>
      <c r="R229" s="2"/>
      <c r="T229" s="2"/>
      <c r="V229" s="2"/>
      <c r="W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</row>
    <row r="230" spans="2:88" s="5" customFormat="1" ht="21.75" customHeight="1" x14ac:dyDescent="0.3">
      <c r="B230" s="36" t="s">
        <v>5</v>
      </c>
      <c r="C230" s="36"/>
      <c r="D230" s="37"/>
      <c r="E230" s="37">
        <f>SUM(E204:E229)</f>
        <v>1141895</v>
      </c>
      <c r="F230" s="37">
        <f>SUM(F204:F229)</f>
        <v>1498901</v>
      </c>
      <c r="G230" s="37">
        <f>SUM(G204:G229)</f>
        <v>1748917</v>
      </c>
      <c r="H230" s="37">
        <f>SUM(H204:H229)</f>
        <v>2060899</v>
      </c>
      <c r="I230" s="37">
        <f>SUM(I204:I229)</f>
        <v>159173</v>
      </c>
      <c r="J230" s="2"/>
      <c r="K230" s="131"/>
      <c r="L230" s="42" t="s">
        <v>150</v>
      </c>
      <c r="M230" s="43"/>
      <c r="N230" s="2"/>
      <c r="O230" s="2"/>
      <c r="P230" s="2"/>
      <c r="Q230" s="2"/>
      <c r="R230" s="2"/>
      <c r="T230" s="2"/>
      <c r="V230" s="2"/>
      <c r="W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</row>
    <row r="231" spans="2:88" s="5" customFormat="1" ht="21.75" customHeight="1" x14ac:dyDescent="0.3">
      <c r="B231" s="64" t="s">
        <v>98</v>
      </c>
      <c r="C231" s="21"/>
      <c r="D231" s="21"/>
      <c r="E231" s="21"/>
      <c r="F231" s="21"/>
      <c r="G231" s="21"/>
      <c r="H231" s="21"/>
      <c r="I231" s="21"/>
      <c r="J231" s="2"/>
      <c r="K231" s="2"/>
      <c r="L231" s="2"/>
      <c r="M231" s="2"/>
      <c r="N231" s="2"/>
      <c r="O231" s="2"/>
      <c r="P231" s="2"/>
      <c r="Q231" s="2"/>
      <c r="R231" s="2"/>
      <c r="T231" s="2"/>
      <c r="V231" s="2"/>
      <c r="W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</row>
    <row r="232" spans="2:88" s="5" customFormat="1" ht="18.75" customHeight="1" x14ac:dyDescent="0.3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V232" s="2"/>
      <c r="W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</row>
    <row r="233" spans="2:88" s="5" customFormat="1" ht="18.75" customHeight="1" x14ac:dyDescent="0.3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V233" s="2"/>
      <c r="W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</row>
    <row r="234" spans="2:88" s="5" customFormat="1" ht="18.75" customHeight="1" x14ac:dyDescent="0.3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V234" s="2"/>
      <c r="W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</row>
    <row r="235" spans="2:88" s="5" customFormat="1" ht="18.75" customHeight="1" x14ac:dyDescent="0.3">
      <c r="B235" s="23" t="s">
        <v>151</v>
      </c>
      <c r="C235" s="24"/>
      <c r="D235" s="24"/>
      <c r="E235" s="24"/>
      <c r="F235" s="101" t="s">
        <v>5</v>
      </c>
      <c r="G235" s="102" t="s">
        <v>27</v>
      </c>
      <c r="H235" s="103" t="s">
        <v>100</v>
      </c>
      <c r="I235" s="103" t="s">
        <v>101</v>
      </c>
      <c r="J235" s="2"/>
      <c r="K235" s="2"/>
      <c r="L235" s="24" t="s">
        <v>152</v>
      </c>
      <c r="M235" s="24"/>
      <c r="N235" s="22"/>
      <c r="O235" s="101" t="s">
        <v>5</v>
      </c>
      <c r="P235" s="102" t="s">
        <v>27</v>
      </c>
      <c r="Q235" s="132" t="s">
        <v>153</v>
      </c>
      <c r="R235" s="133"/>
      <c r="T235" s="2"/>
      <c r="V235" s="2"/>
      <c r="W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</row>
    <row r="236" spans="2:88" s="5" customFormat="1" ht="24.75" customHeight="1" x14ac:dyDescent="0.3">
      <c r="B236" s="23"/>
      <c r="C236" s="24"/>
      <c r="D236" s="24"/>
      <c r="E236" s="24"/>
      <c r="F236" s="101"/>
      <c r="G236" s="102"/>
      <c r="H236" s="34"/>
      <c r="I236" s="34"/>
      <c r="K236" s="134"/>
      <c r="L236" s="24"/>
      <c r="M236" s="24"/>
      <c r="N236" s="22"/>
      <c r="O236" s="101"/>
      <c r="P236" s="102"/>
      <c r="Q236" s="81" t="s">
        <v>100</v>
      </c>
      <c r="R236" s="81" t="s">
        <v>101</v>
      </c>
      <c r="T236" s="2"/>
      <c r="V236" s="2"/>
      <c r="W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</row>
    <row r="237" spans="2:88" ht="25.5" customHeight="1" x14ac:dyDescent="0.3">
      <c r="B237" s="104" t="s">
        <v>154</v>
      </c>
      <c r="C237" s="104"/>
      <c r="D237" s="105"/>
      <c r="E237" s="105"/>
      <c r="F237" s="106">
        <f t="shared" ref="F237:F291" si="14">H237+I237</f>
        <v>43</v>
      </c>
      <c r="G237" s="107">
        <f>F237/$F$292</f>
        <v>2.7014631878522112E-4</v>
      </c>
      <c r="H237" s="108">
        <v>23</v>
      </c>
      <c r="I237" s="108">
        <v>20</v>
      </c>
      <c r="K237" s="134"/>
      <c r="L237" s="53" t="s">
        <v>155</v>
      </c>
      <c r="M237" s="53"/>
      <c r="N237" s="53"/>
      <c r="O237" s="84">
        <f>SUM(Q237:R237)</f>
        <v>43353</v>
      </c>
      <c r="P237" s="54">
        <f>O237/$O$241</f>
        <v>0.27236403158827188</v>
      </c>
      <c r="Q237" s="35">
        <v>12374</v>
      </c>
      <c r="R237" s="35">
        <v>30979</v>
      </c>
    </row>
    <row r="238" spans="2:88" ht="25.5" customHeight="1" x14ac:dyDescent="0.3">
      <c r="B238" s="104" t="s">
        <v>156</v>
      </c>
      <c r="C238" s="104"/>
      <c r="D238" s="105"/>
      <c r="E238" s="105"/>
      <c r="F238" s="106">
        <f t="shared" si="14"/>
        <v>0</v>
      </c>
      <c r="G238" s="107">
        <f t="shared" ref="G238:G291" si="15">F238/$F$292</f>
        <v>0</v>
      </c>
      <c r="H238" s="108">
        <v>0</v>
      </c>
      <c r="I238" s="108">
        <v>0</v>
      </c>
      <c r="K238" s="134"/>
      <c r="L238" s="135" t="s">
        <v>157</v>
      </c>
      <c r="M238" s="135"/>
      <c r="N238" s="135"/>
      <c r="O238" s="84">
        <f>SUM(Q238:R238)</f>
        <v>2458</v>
      </c>
      <c r="P238" s="54">
        <f>O238/$O$241</f>
        <v>1.5442317478466826E-2</v>
      </c>
      <c r="Q238" s="35">
        <v>1826</v>
      </c>
      <c r="R238" s="35">
        <v>632</v>
      </c>
    </row>
    <row r="239" spans="2:88" ht="25.5" customHeight="1" x14ac:dyDescent="0.3">
      <c r="B239" s="104" t="s">
        <v>158</v>
      </c>
      <c r="C239" s="104"/>
      <c r="D239" s="105"/>
      <c r="E239" s="105"/>
      <c r="F239" s="106">
        <f t="shared" si="14"/>
        <v>0</v>
      </c>
      <c r="G239" s="107">
        <f t="shared" si="15"/>
        <v>0</v>
      </c>
      <c r="H239" s="108">
        <v>0</v>
      </c>
      <c r="I239" s="108">
        <v>0</v>
      </c>
      <c r="K239" s="134"/>
      <c r="L239" s="136" t="s">
        <v>159</v>
      </c>
      <c r="M239" s="136"/>
      <c r="N239" s="136"/>
      <c r="O239" s="84">
        <f>SUM(Q239:R239)</f>
        <v>1738</v>
      </c>
      <c r="P239" s="54">
        <f>O239/$O$241</f>
        <v>1.0918937256946844E-2</v>
      </c>
      <c r="Q239" s="35">
        <v>928</v>
      </c>
      <c r="R239" s="35">
        <v>810</v>
      </c>
    </row>
    <row r="240" spans="2:88" ht="25.5" customHeight="1" thickBot="1" x14ac:dyDescent="0.35">
      <c r="B240" s="104" t="s">
        <v>160</v>
      </c>
      <c r="C240" s="104"/>
      <c r="D240" s="105"/>
      <c r="E240" s="105"/>
      <c r="F240" s="106">
        <f t="shared" si="14"/>
        <v>29726</v>
      </c>
      <c r="G240" s="107">
        <f t="shared" si="15"/>
        <v>0.18675277842347635</v>
      </c>
      <c r="H240" s="108">
        <v>1</v>
      </c>
      <c r="I240" s="108">
        <v>29725</v>
      </c>
      <c r="K240" s="134"/>
      <c r="L240" s="137" t="s">
        <v>161</v>
      </c>
      <c r="M240" s="138"/>
      <c r="N240" s="139"/>
      <c r="O240" s="84">
        <f>SUM(Q240:R240)</f>
        <v>111624</v>
      </c>
      <c r="P240" s="54">
        <f>O240/$O$241</f>
        <v>0.70127471367631444</v>
      </c>
      <c r="Q240" s="35">
        <v>72963</v>
      </c>
      <c r="R240" s="35">
        <v>38661</v>
      </c>
    </row>
    <row r="241" spans="2:18" ht="25.5" customHeight="1" x14ac:dyDescent="0.3">
      <c r="B241" s="104" t="s">
        <v>162</v>
      </c>
      <c r="C241" s="104"/>
      <c r="D241" s="105"/>
      <c r="E241" s="105"/>
      <c r="F241" s="106">
        <f t="shared" si="14"/>
        <v>0</v>
      </c>
      <c r="G241" s="107">
        <f t="shared" si="15"/>
        <v>0</v>
      </c>
      <c r="H241" s="108">
        <v>0</v>
      </c>
      <c r="I241" s="108">
        <v>0</v>
      </c>
      <c r="K241" s="134"/>
      <c r="L241" s="140" t="s">
        <v>5</v>
      </c>
      <c r="M241" s="140"/>
      <c r="N241" s="140"/>
      <c r="O241" s="37">
        <f>SUM(O237:O240)</f>
        <v>159173</v>
      </c>
      <c r="P241" s="63">
        <f>SUM(P237:P240)</f>
        <v>1</v>
      </c>
      <c r="Q241" s="37">
        <f>SUM(Q237:Q240)</f>
        <v>88091</v>
      </c>
      <c r="R241" s="37">
        <f>SUM(R237:R240)</f>
        <v>71082</v>
      </c>
    </row>
    <row r="242" spans="2:18" ht="25.5" customHeight="1" x14ac:dyDescent="0.3">
      <c r="B242" s="104" t="s">
        <v>163</v>
      </c>
      <c r="C242" s="104"/>
      <c r="D242" s="105"/>
      <c r="E242" s="105"/>
      <c r="F242" s="106">
        <f t="shared" si="14"/>
        <v>0</v>
      </c>
      <c r="G242" s="107">
        <f t="shared" si="15"/>
        <v>0</v>
      </c>
      <c r="H242" s="108">
        <v>0</v>
      </c>
      <c r="I242" s="108">
        <v>0</v>
      </c>
      <c r="K242" s="134"/>
      <c r="M242" s="141"/>
    </row>
    <row r="243" spans="2:18" ht="25.5" customHeight="1" x14ac:dyDescent="0.3">
      <c r="B243" s="104" t="s">
        <v>164</v>
      </c>
      <c r="C243" s="104"/>
      <c r="D243" s="105"/>
      <c r="E243" s="105"/>
      <c r="F243" s="106">
        <f t="shared" si="14"/>
        <v>103702</v>
      </c>
      <c r="G243" s="107">
        <f t="shared" si="15"/>
        <v>0.65150496629453492</v>
      </c>
      <c r="H243" s="108">
        <v>68358</v>
      </c>
      <c r="I243" s="108">
        <v>35344</v>
      </c>
      <c r="K243" s="134"/>
    </row>
    <row r="244" spans="2:18" ht="25.5" customHeight="1" x14ac:dyDescent="0.3">
      <c r="B244" s="104" t="s">
        <v>165</v>
      </c>
      <c r="C244" s="104"/>
      <c r="D244" s="105"/>
      <c r="E244" s="105"/>
      <c r="F244" s="106">
        <f t="shared" si="14"/>
        <v>127</v>
      </c>
      <c r="G244" s="107">
        <f t="shared" si="15"/>
        <v>7.9787401129588563E-4</v>
      </c>
      <c r="H244" s="108">
        <v>52</v>
      </c>
      <c r="I244" s="108">
        <v>75</v>
      </c>
      <c r="K244" s="134"/>
    </row>
    <row r="245" spans="2:18" ht="25.5" customHeight="1" x14ac:dyDescent="0.3">
      <c r="B245" s="104" t="s">
        <v>166</v>
      </c>
      <c r="C245" s="104"/>
      <c r="D245" s="105"/>
      <c r="E245" s="105"/>
      <c r="F245" s="106">
        <f t="shared" si="14"/>
        <v>656</v>
      </c>
      <c r="G245" s="107">
        <f t="shared" si="15"/>
        <v>4.1213019796070942E-3</v>
      </c>
      <c r="H245" s="108">
        <v>341</v>
      </c>
      <c r="I245" s="108">
        <v>315</v>
      </c>
      <c r="K245" s="134"/>
    </row>
    <row r="246" spans="2:18" ht="25.5" customHeight="1" x14ac:dyDescent="0.3">
      <c r="B246" s="104" t="s">
        <v>167</v>
      </c>
      <c r="C246" s="104"/>
      <c r="D246" s="105"/>
      <c r="E246" s="105"/>
      <c r="F246" s="106">
        <f t="shared" si="14"/>
        <v>0</v>
      </c>
      <c r="G246" s="107">
        <f t="shared" si="15"/>
        <v>0</v>
      </c>
      <c r="H246" s="108">
        <v>0</v>
      </c>
      <c r="I246" s="108">
        <v>0</v>
      </c>
      <c r="K246" s="134"/>
    </row>
    <row r="247" spans="2:18" ht="25.5" customHeight="1" x14ac:dyDescent="0.3">
      <c r="B247" s="104" t="s">
        <v>168</v>
      </c>
      <c r="C247" s="104"/>
      <c r="D247" s="105"/>
      <c r="E247" s="105"/>
      <c r="F247" s="106">
        <f t="shared" si="14"/>
        <v>10</v>
      </c>
      <c r="G247" s="107">
        <f t="shared" si="15"/>
        <v>6.2824725298888637E-5</v>
      </c>
      <c r="H247" s="108">
        <v>5</v>
      </c>
      <c r="I247" s="108">
        <v>5</v>
      </c>
      <c r="K247" s="134"/>
    </row>
    <row r="248" spans="2:18" ht="25.5" customHeight="1" x14ac:dyDescent="0.3">
      <c r="B248" s="104" t="s">
        <v>169</v>
      </c>
      <c r="C248" s="104"/>
      <c r="D248" s="105"/>
      <c r="E248" s="105"/>
      <c r="F248" s="106">
        <f t="shared" si="14"/>
        <v>0</v>
      </c>
      <c r="G248" s="107">
        <f t="shared" si="15"/>
        <v>0</v>
      </c>
      <c r="H248" s="108">
        <v>0</v>
      </c>
      <c r="I248" s="108">
        <v>0</v>
      </c>
      <c r="K248" s="134"/>
    </row>
    <row r="249" spans="2:18" ht="25.5" customHeight="1" x14ac:dyDescent="0.3">
      <c r="B249" s="104" t="s">
        <v>170</v>
      </c>
      <c r="C249" s="104"/>
      <c r="D249" s="105"/>
      <c r="E249" s="105"/>
      <c r="F249" s="106">
        <f t="shared" si="14"/>
        <v>0</v>
      </c>
      <c r="G249" s="107">
        <f t="shared" si="15"/>
        <v>0</v>
      </c>
      <c r="H249" s="108">
        <v>0</v>
      </c>
      <c r="I249" s="108">
        <v>0</v>
      </c>
      <c r="K249" s="134"/>
    </row>
    <row r="250" spans="2:18" ht="25.5" customHeight="1" x14ac:dyDescent="0.3">
      <c r="B250" s="104" t="s">
        <v>171</v>
      </c>
      <c r="C250" s="104"/>
      <c r="D250" s="105"/>
      <c r="E250" s="105"/>
      <c r="F250" s="106">
        <f t="shared" si="14"/>
        <v>0</v>
      </c>
      <c r="G250" s="107">
        <f t="shared" si="15"/>
        <v>0</v>
      </c>
      <c r="H250" s="108">
        <v>0</v>
      </c>
      <c r="I250" s="108">
        <v>0</v>
      </c>
      <c r="K250" s="134"/>
      <c r="L250" s="24" t="s">
        <v>172</v>
      </c>
      <c r="M250" s="22"/>
      <c r="N250" s="101" t="s">
        <v>5</v>
      </c>
      <c r="O250" s="102" t="s">
        <v>27</v>
      </c>
      <c r="P250" s="132" t="s">
        <v>153</v>
      </c>
      <c r="Q250" s="133"/>
    </row>
    <row r="251" spans="2:18" ht="25.5" customHeight="1" x14ac:dyDescent="0.3">
      <c r="B251" s="104" t="s">
        <v>173</v>
      </c>
      <c r="C251" s="104"/>
      <c r="D251" s="105"/>
      <c r="E251" s="105"/>
      <c r="F251" s="106">
        <f t="shared" si="14"/>
        <v>659</v>
      </c>
      <c r="G251" s="107">
        <f t="shared" si="15"/>
        <v>4.1401493971967608E-3</v>
      </c>
      <c r="H251" s="108">
        <v>34</v>
      </c>
      <c r="I251" s="108">
        <v>625</v>
      </c>
      <c r="K251" s="134"/>
      <c r="L251" s="24"/>
      <c r="M251" s="22"/>
      <c r="N251" s="101"/>
      <c r="O251" s="102"/>
      <c r="P251" s="81" t="s">
        <v>100</v>
      </c>
      <c r="Q251" s="81" t="s">
        <v>101</v>
      </c>
    </row>
    <row r="252" spans="2:18" ht="25.5" customHeight="1" x14ac:dyDescent="0.3">
      <c r="B252" s="104" t="s">
        <v>174</v>
      </c>
      <c r="C252" s="104"/>
      <c r="D252" s="105"/>
      <c r="E252" s="105"/>
      <c r="F252" s="106">
        <f t="shared" si="14"/>
        <v>2735</v>
      </c>
      <c r="G252" s="107">
        <f t="shared" si="15"/>
        <v>1.7182562369246042E-2</v>
      </c>
      <c r="H252" s="108">
        <v>1689</v>
      </c>
      <c r="I252" s="108">
        <v>1046</v>
      </c>
      <c r="K252" s="134"/>
      <c r="L252" s="25" t="s">
        <v>175</v>
      </c>
      <c r="M252" s="25"/>
      <c r="N252" s="84">
        <f>SUM(P252:Q252)</f>
        <v>143271</v>
      </c>
      <c r="O252" s="54">
        <f>N252/$N$254</f>
        <v>0.90009612182970733</v>
      </c>
      <c r="P252" s="35">
        <v>77571</v>
      </c>
      <c r="Q252" s="35">
        <v>65700</v>
      </c>
    </row>
    <row r="253" spans="2:18" ht="25.5" customHeight="1" thickBot="1" x14ac:dyDescent="0.35">
      <c r="B253" s="104" t="s">
        <v>176</v>
      </c>
      <c r="C253" s="104"/>
      <c r="D253" s="105"/>
      <c r="E253" s="105"/>
      <c r="F253" s="106">
        <f t="shared" si="14"/>
        <v>3299</v>
      </c>
      <c r="G253" s="107">
        <f t="shared" si="15"/>
        <v>2.0725876876103361E-2</v>
      </c>
      <c r="H253" s="108">
        <v>1887</v>
      </c>
      <c r="I253" s="108">
        <v>1412</v>
      </c>
      <c r="K253" s="134"/>
      <c r="L253" s="142" t="s">
        <v>177</v>
      </c>
      <c r="M253" s="142"/>
      <c r="N253" s="84">
        <f>SUM(P253:Q253)</f>
        <v>15902</v>
      </c>
      <c r="O253" s="54">
        <f>N253/$N$254</f>
        <v>9.9903878170292698E-2</v>
      </c>
      <c r="P253" s="35">
        <v>10520</v>
      </c>
      <c r="Q253" s="35">
        <v>5382</v>
      </c>
    </row>
    <row r="254" spans="2:18" ht="25.5" customHeight="1" x14ac:dyDescent="0.3">
      <c r="B254" s="104" t="s">
        <v>178</v>
      </c>
      <c r="C254" s="104"/>
      <c r="D254" s="105"/>
      <c r="E254" s="105"/>
      <c r="F254" s="106">
        <f t="shared" si="14"/>
        <v>0</v>
      </c>
      <c r="G254" s="107">
        <f t="shared" si="15"/>
        <v>0</v>
      </c>
      <c r="H254" s="108">
        <v>0</v>
      </c>
      <c r="I254" s="108">
        <v>0</v>
      </c>
      <c r="K254" s="134"/>
      <c r="L254" s="143" t="s">
        <v>5</v>
      </c>
      <c r="M254" s="143"/>
      <c r="N254" s="37">
        <f>SUM(N252:N253)</f>
        <v>159173</v>
      </c>
      <c r="O254" s="63">
        <f>SUM(O252:O253)</f>
        <v>1</v>
      </c>
      <c r="P254" s="37">
        <f>SUM(P252:P253)</f>
        <v>88091</v>
      </c>
      <c r="Q254" s="37">
        <f>SUM(Q252:Q253)</f>
        <v>71082</v>
      </c>
    </row>
    <row r="255" spans="2:18" ht="25.5" customHeight="1" x14ac:dyDescent="0.3">
      <c r="B255" s="104" t="s">
        <v>179</v>
      </c>
      <c r="C255" s="104"/>
      <c r="D255" s="105"/>
      <c r="E255" s="105"/>
      <c r="F255" s="106">
        <f t="shared" si="14"/>
        <v>0</v>
      </c>
      <c r="G255" s="107">
        <f t="shared" si="15"/>
        <v>0</v>
      </c>
      <c r="H255" s="108">
        <v>0</v>
      </c>
      <c r="I255" s="108">
        <v>0</v>
      </c>
      <c r="K255" s="134"/>
    </row>
    <row r="256" spans="2:18" ht="25.5" customHeight="1" x14ac:dyDescent="0.3">
      <c r="B256" s="104" t="s">
        <v>180</v>
      </c>
      <c r="C256" s="104"/>
      <c r="D256" s="105"/>
      <c r="E256" s="105"/>
      <c r="F256" s="106">
        <f t="shared" si="14"/>
        <v>0</v>
      </c>
      <c r="G256" s="107">
        <f t="shared" si="15"/>
        <v>0</v>
      </c>
      <c r="H256" s="108">
        <v>0</v>
      </c>
      <c r="I256" s="108">
        <v>0</v>
      </c>
      <c r="K256" s="134"/>
      <c r="N256" s="56"/>
      <c r="O256" s="56"/>
      <c r="P256" s="56"/>
      <c r="Q256" s="56"/>
      <c r="R256" s="56"/>
    </row>
    <row r="257" spans="2:18" ht="25.5" customHeight="1" x14ac:dyDescent="0.3">
      <c r="B257" s="104" t="s">
        <v>181</v>
      </c>
      <c r="C257" s="104"/>
      <c r="D257" s="105"/>
      <c r="E257" s="105"/>
      <c r="F257" s="106">
        <f t="shared" si="14"/>
        <v>0</v>
      </c>
      <c r="G257" s="107">
        <f t="shared" si="15"/>
        <v>0</v>
      </c>
      <c r="H257" s="108">
        <v>0</v>
      </c>
      <c r="I257" s="108">
        <v>0</v>
      </c>
      <c r="K257" s="134"/>
    </row>
    <row r="258" spans="2:18" ht="25.5" customHeight="1" x14ac:dyDescent="0.3">
      <c r="B258" s="104" t="s">
        <v>182</v>
      </c>
      <c r="C258" s="104"/>
      <c r="D258" s="105"/>
      <c r="E258" s="105"/>
      <c r="F258" s="106">
        <f t="shared" si="14"/>
        <v>0</v>
      </c>
      <c r="G258" s="107">
        <f t="shared" si="15"/>
        <v>0</v>
      </c>
      <c r="H258" s="108">
        <v>0</v>
      </c>
      <c r="I258" s="108">
        <v>0</v>
      </c>
      <c r="K258" s="134"/>
    </row>
    <row r="259" spans="2:18" ht="25.5" customHeight="1" x14ac:dyDescent="0.3">
      <c r="B259" s="104" t="s">
        <v>183</v>
      </c>
      <c r="C259" s="104"/>
      <c r="D259" s="105"/>
      <c r="E259" s="105"/>
      <c r="F259" s="106">
        <f t="shared" si="14"/>
        <v>0</v>
      </c>
      <c r="G259" s="107">
        <f t="shared" si="15"/>
        <v>0</v>
      </c>
      <c r="H259" s="108">
        <v>0</v>
      </c>
      <c r="I259" s="108">
        <v>0</v>
      </c>
      <c r="K259" s="134"/>
    </row>
    <row r="260" spans="2:18" ht="25.5" customHeight="1" x14ac:dyDescent="0.3">
      <c r="B260" s="104" t="s">
        <v>184</v>
      </c>
      <c r="C260" s="104"/>
      <c r="D260" s="105"/>
      <c r="E260" s="105"/>
      <c r="F260" s="106">
        <f t="shared" si="14"/>
        <v>0</v>
      </c>
      <c r="G260" s="107">
        <f t="shared" si="15"/>
        <v>0</v>
      </c>
      <c r="H260" s="108">
        <v>0</v>
      </c>
      <c r="I260" s="108">
        <v>0</v>
      </c>
      <c r="K260" s="134"/>
      <c r="R260"/>
    </row>
    <row r="261" spans="2:18" ht="25.5" customHeight="1" x14ac:dyDescent="0.3">
      <c r="B261" s="104" t="s">
        <v>185</v>
      </c>
      <c r="C261" s="104"/>
      <c r="D261" s="105"/>
      <c r="E261" s="105"/>
      <c r="F261" s="106">
        <f t="shared" si="14"/>
        <v>0</v>
      </c>
      <c r="G261" s="107">
        <f t="shared" si="15"/>
        <v>0</v>
      </c>
      <c r="H261" s="108">
        <v>0</v>
      </c>
      <c r="I261" s="108">
        <v>0</v>
      </c>
      <c r="K261" s="134"/>
      <c r="R261"/>
    </row>
    <row r="262" spans="2:18" ht="25.5" customHeight="1" x14ac:dyDescent="0.3">
      <c r="B262" s="104" t="s">
        <v>186</v>
      </c>
      <c r="C262" s="104"/>
      <c r="D262" s="105"/>
      <c r="E262" s="105"/>
      <c r="F262" s="106">
        <f t="shared" si="14"/>
        <v>0</v>
      </c>
      <c r="G262" s="107">
        <f t="shared" si="15"/>
        <v>0</v>
      </c>
      <c r="H262" s="108">
        <v>0</v>
      </c>
      <c r="I262" s="108">
        <v>0</v>
      </c>
      <c r="K262" s="134"/>
      <c r="R262"/>
    </row>
    <row r="263" spans="2:18" ht="25.5" customHeight="1" x14ac:dyDescent="0.3">
      <c r="B263" s="104" t="s">
        <v>187</v>
      </c>
      <c r="C263" s="104"/>
      <c r="D263" s="105"/>
      <c r="E263" s="105"/>
      <c r="F263" s="106">
        <f t="shared" si="14"/>
        <v>0</v>
      </c>
      <c r="G263" s="107">
        <f t="shared" si="15"/>
        <v>0</v>
      </c>
      <c r="H263" s="108">
        <v>0</v>
      </c>
      <c r="I263" s="108">
        <v>0</v>
      </c>
      <c r="K263" s="134"/>
      <c r="R263"/>
    </row>
    <row r="264" spans="2:18" ht="25.5" customHeight="1" x14ac:dyDescent="0.3">
      <c r="B264" s="104" t="s">
        <v>188</v>
      </c>
      <c r="C264" s="104"/>
      <c r="D264" s="105"/>
      <c r="E264" s="105"/>
      <c r="F264" s="106">
        <f t="shared" si="14"/>
        <v>0</v>
      </c>
      <c r="G264" s="107">
        <f t="shared" si="15"/>
        <v>0</v>
      </c>
      <c r="H264" s="108">
        <v>0</v>
      </c>
      <c r="I264" s="108">
        <v>0</v>
      </c>
      <c r="K264" s="134"/>
      <c r="R264"/>
    </row>
    <row r="265" spans="2:18" ht="25.5" customHeight="1" x14ac:dyDescent="0.3">
      <c r="B265" s="104" t="s">
        <v>189</v>
      </c>
      <c r="C265" s="104"/>
      <c r="D265" s="105"/>
      <c r="E265" s="105"/>
      <c r="F265" s="106">
        <f t="shared" si="14"/>
        <v>0</v>
      </c>
      <c r="G265" s="107">
        <f t="shared" si="15"/>
        <v>0</v>
      </c>
      <c r="H265" s="108">
        <v>0</v>
      </c>
      <c r="I265" s="108">
        <v>0</v>
      </c>
      <c r="K265" s="134"/>
      <c r="R265"/>
    </row>
    <row r="266" spans="2:18" ht="25.5" customHeight="1" x14ac:dyDescent="0.3">
      <c r="B266" s="104" t="s">
        <v>190</v>
      </c>
      <c r="C266" s="104"/>
      <c r="D266" s="105"/>
      <c r="E266" s="105"/>
      <c r="F266" s="106">
        <f t="shared" si="14"/>
        <v>0</v>
      </c>
      <c r="G266" s="107">
        <f t="shared" si="15"/>
        <v>0</v>
      </c>
      <c r="H266" s="108">
        <v>0</v>
      </c>
      <c r="I266" s="108">
        <v>0</v>
      </c>
      <c r="K266" s="134"/>
      <c r="R266"/>
    </row>
    <row r="267" spans="2:18" ht="25.5" customHeight="1" x14ac:dyDescent="0.3">
      <c r="B267" s="104" t="s">
        <v>191</v>
      </c>
      <c r="C267" s="104"/>
      <c r="D267" s="105"/>
      <c r="E267" s="105"/>
      <c r="F267" s="106">
        <f t="shared" si="14"/>
        <v>1478</v>
      </c>
      <c r="G267" s="107">
        <f t="shared" si="15"/>
        <v>9.2854943991757394E-3</v>
      </c>
      <c r="H267" s="108">
        <v>811</v>
      </c>
      <c r="I267" s="108">
        <v>667</v>
      </c>
      <c r="K267" s="134"/>
      <c r="R267"/>
    </row>
    <row r="268" spans="2:18" ht="25.5" customHeight="1" x14ac:dyDescent="0.3">
      <c r="B268" s="104" t="s">
        <v>192</v>
      </c>
      <c r="C268" s="104"/>
      <c r="D268" s="105"/>
      <c r="E268" s="105"/>
      <c r="F268" s="106">
        <f t="shared" si="14"/>
        <v>0</v>
      </c>
      <c r="G268" s="107">
        <f t="shared" si="15"/>
        <v>0</v>
      </c>
      <c r="H268" s="108">
        <v>0</v>
      </c>
      <c r="I268" s="108">
        <v>0</v>
      </c>
      <c r="K268" s="134"/>
      <c r="R268"/>
    </row>
    <row r="269" spans="2:18" ht="25.5" customHeight="1" x14ac:dyDescent="0.3">
      <c r="B269" s="104" t="s">
        <v>193</v>
      </c>
      <c r="C269" s="104"/>
      <c r="D269" s="105"/>
      <c r="E269" s="105"/>
      <c r="F269" s="106">
        <f t="shared" si="14"/>
        <v>0</v>
      </c>
      <c r="G269" s="107">
        <f t="shared" si="15"/>
        <v>0</v>
      </c>
      <c r="H269" s="108">
        <v>0</v>
      </c>
      <c r="I269" s="108">
        <v>0</v>
      </c>
      <c r="K269" s="134"/>
      <c r="R269"/>
    </row>
    <row r="270" spans="2:18" ht="25.5" customHeight="1" x14ac:dyDescent="0.3">
      <c r="B270" s="104" t="s">
        <v>194</v>
      </c>
      <c r="C270" s="104"/>
      <c r="D270" s="105"/>
      <c r="E270" s="105"/>
      <c r="F270" s="106">
        <f t="shared" si="14"/>
        <v>0</v>
      </c>
      <c r="G270" s="107">
        <f t="shared" si="15"/>
        <v>0</v>
      </c>
      <c r="H270" s="108">
        <v>0</v>
      </c>
      <c r="I270" s="108">
        <v>0</v>
      </c>
      <c r="K270" s="134"/>
      <c r="R270"/>
    </row>
    <row r="271" spans="2:18" ht="25.5" customHeight="1" x14ac:dyDescent="0.3">
      <c r="B271" s="104" t="s">
        <v>195</v>
      </c>
      <c r="C271" s="104"/>
      <c r="D271" s="105"/>
      <c r="E271" s="105"/>
      <c r="F271" s="106">
        <f t="shared" si="14"/>
        <v>0</v>
      </c>
      <c r="G271" s="107">
        <f t="shared" si="15"/>
        <v>0</v>
      </c>
      <c r="H271" s="108">
        <v>0</v>
      </c>
      <c r="I271" s="108">
        <v>0</v>
      </c>
      <c r="K271" s="134"/>
      <c r="L271"/>
      <c r="M271"/>
      <c r="N271"/>
      <c r="O271"/>
      <c r="P271"/>
      <c r="Q271"/>
      <c r="R271"/>
    </row>
    <row r="272" spans="2:18" ht="25.5" customHeight="1" x14ac:dyDescent="0.3">
      <c r="B272" s="104" t="s">
        <v>196</v>
      </c>
      <c r="C272" s="104"/>
      <c r="D272" s="105"/>
      <c r="E272" s="105"/>
      <c r="F272" s="106">
        <f t="shared" si="14"/>
        <v>0</v>
      </c>
      <c r="G272" s="107">
        <f t="shared" si="15"/>
        <v>0</v>
      </c>
      <c r="H272" s="108">
        <v>0</v>
      </c>
      <c r="I272" s="108">
        <v>0</v>
      </c>
      <c r="K272" s="134"/>
      <c r="L272" s="24" t="s">
        <v>4</v>
      </c>
      <c r="M272" s="22"/>
      <c r="N272" s="46">
        <v>2024</v>
      </c>
      <c r="O272" s="46">
        <v>2025</v>
      </c>
      <c r="P272" s="144" t="s">
        <v>62</v>
      </c>
      <c r="Q272"/>
      <c r="R272"/>
    </row>
    <row r="273" spans="2:54" ht="25.5" customHeight="1" x14ac:dyDescent="0.3">
      <c r="B273" s="104" t="s">
        <v>197</v>
      </c>
      <c r="C273" s="104"/>
      <c r="D273" s="105"/>
      <c r="E273" s="105"/>
      <c r="F273" s="106">
        <f t="shared" si="14"/>
        <v>0</v>
      </c>
      <c r="G273" s="107">
        <f t="shared" si="15"/>
        <v>0</v>
      </c>
      <c r="H273" s="108">
        <v>0</v>
      </c>
      <c r="I273" s="108">
        <v>0</v>
      </c>
      <c r="K273" s="134"/>
      <c r="L273" s="135" t="s">
        <v>6</v>
      </c>
      <c r="M273" s="135"/>
      <c r="N273" s="61">
        <v>46243</v>
      </c>
      <c r="O273" s="61">
        <v>61165</v>
      </c>
      <c r="P273" s="62">
        <f t="shared" ref="P273:P274" si="16">O273/N273-1</f>
        <v>0.32268667690245012</v>
      </c>
    </row>
    <row r="274" spans="2:54" ht="25.5" customHeight="1" thickBot="1" x14ac:dyDescent="0.35">
      <c r="B274" s="104" t="s">
        <v>198</v>
      </c>
      <c r="C274" s="104"/>
      <c r="D274" s="105"/>
      <c r="E274" s="105"/>
      <c r="F274" s="106">
        <f t="shared" si="14"/>
        <v>68</v>
      </c>
      <c r="G274" s="107">
        <f t="shared" si="15"/>
        <v>4.272081320324427E-4</v>
      </c>
      <c r="H274" s="108">
        <v>42</v>
      </c>
      <c r="I274" s="108">
        <v>26</v>
      </c>
      <c r="K274" s="134"/>
      <c r="L274" s="135" t="s">
        <v>7</v>
      </c>
      <c r="M274" s="135"/>
      <c r="N274" s="61">
        <v>87827</v>
      </c>
      <c r="O274" s="61">
        <v>98008</v>
      </c>
      <c r="P274" s="62">
        <f t="shared" si="16"/>
        <v>0.11592107210766622</v>
      </c>
    </row>
    <row r="275" spans="2:54" ht="25.5" customHeight="1" x14ac:dyDescent="0.3">
      <c r="B275" s="104" t="s">
        <v>199</v>
      </c>
      <c r="C275" s="104"/>
      <c r="D275" s="105"/>
      <c r="E275" s="105"/>
      <c r="F275" s="106">
        <f t="shared" si="14"/>
        <v>0</v>
      </c>
      <c r="G275" s="107">
        <f t="shared" si="15"/>
        <v>0</v>
      </c>
      <c r="H275" s="108">
        <v>0</v>
      </c>
      <c r="I275" s="108">
        <v>0</v>
      </c>
      <c r="K275"/>
      <c r="L275" s="36" t="s">
        <v>5</v>
      </c>
      <c r="M275" s="36"/>
      <c r="N275" s="37">
        <v>134070</v>
      </c>
      <c r="O275" s="37">
        <v>159173</v>
      </c>
      <c r="P275" s="63">
        <f>O275/N275-1</f>
        <v>0.1872380099947788</v>
      </c>
      <c r="Q275"/>
      <c r="R275"/>
    </row>
    <row r="276" spans="2:54" ht="25.5" customHeight="1" x14ac:dyDescent="0.3">
      <c r="B276" s="104" t="s">
        <v>200</v>
      </c>
      <c r="C276" s="104"/>
      <c r="D276" s="105"/>
      <c r="E276" s="105"/>
      <c r="F276" s="106">
        <f t="shared" si="14"/>
        <v>21</v>
      </c>
      <c r="G276" s="107">
        <f t="shared" si="15"/>
        <v>1.3193192312766611E-4</v>
      </c>
      <c r="H276" s="108">
        <v>11</v>
      </c>
      <c r="I276" s="108">
        <v>10</v>
      </c>
      <c r="K276"/>
      <c r="L276"/>
      <c r="M276"/>
      <c r="N276"/>
      <c r="O276"/>
      <c r="P276"/>
      <c r="Q276"/>
      <c r="R276"/>
    </row>
    <row r="277" spans="2:54" ht="25.5" customHeight="1" x14ac:dyDescent="0.3">
      <c r="B277" s="104" t="s">
        <v>201</v>
      </c>
      <c r="C277" s="104"/>
      <c r="D277" s="105"/>
      <c r="E277" s="105"/>
      <c r="F277" s="106">
        <f t="shared" si="14"/>
        <v>0</v>
      </c>
      <c r="G277" s="107">
        <f t="shared" si="15"/>
        <v>0</v>
      </c>
      <c r="H277" s="108">
        <v>0</v>
      </c>
      <c r="I277" s="108">
        <v>0</v>
      </c>
      <c r="K277"/>
      <c r="L277"/>
      <c r="M277"/>
      <c r="N277"/>
      <c r="O277"/>
      <c r="P277"/>
      <c r="Q277"/>
      <c r="R277"/>
    </row>
    <row r="278" spans="2:54" ht="25.5" customHeight="1" x14ac:dyDescent="0.3">
      <c r="B278" s="104" t="s">
        <v>202</v>
      </c>
      <c r="C278" s="104"/>
      <c r="D278" s="105"/>
      <c r="E278" s="105"/>
      <c r="F278" s="106">
        <f t="shared" si="14"/>
        <v>0</v>
      </c>
      <c r="G278" s="107">
        <f t="shared" si="15"/>
        <v>0</v>
      </c>
      <c r="H278" s="108">
        <v>0</v>
      </c>
      <c r="I278" s="108">
        <v>0</v>
      </c>
      <c r="K278"/>
      <c r="L278"/>
      <c r="M278"/>
      <c r="N278"/>
      <c r="O278"/>
      <c r="P278"/>
      <c r="Q278"/>
      <c r="R278"/>
    </row>
    <row r="279" spans="2:54" ht="25.5" customHeight="1" x14ac:dyDescent="0.3">
      <c r="B279" s="104" t="s">
        <v>203</v>
      </c>
      <c r="C279" s="104"/>
      <c r="D279" s="105"/>
      <c r="E279" s="105"/>
      <c r="F279" s="106">
        <f t="shared" si="14"/>
        <v>0</v>
      </c>
      <c r="G279" s="107">
        <f t="shared" si="15"/>
        <v>0</v>
      </c>
      <c r="H279" s="108">
        <v>0</v>
      </c>
      <c r="I279" s="108">
        <v>0</v>
      </c>
      <c r="K279"/>
      <c r="L279"/>
      <c r="M279"/>
      <c r="N279"/>
      <c r="O279"/>
      <c r="P279"/>
      <c r="Q279"/>
      <c r="R279"/>
    </row>
    <row r="280" spans="2:54" ht="25.5" customHeight="1" x14ac:dyDescent="0.3">
      <c r="B280" s="104" t="s">
        <v>204</v>
      </c>
      <c r="C280" s="104"/>
      <c r="D280" s="105"/>
      <c r="E280" s="105"/>
      <c r="F280" s="106">
        <f t="shared" si="14"/>
        <v>0</v>
      </c>
      <c r="G280" s="107">
        <f t="shared" si="15"/>
        <v>0</v>
      </c>
      <c r="H280" s="108">
        <v>0</v>
      </c>
      <c r="I280" s="108">
        <v>0</v>
      </c>
      <c r="K280"/>
      <c r="L280"/>
      <c r="M280"/>
      <c r="N280"/>
      <c r="O280"/>
      <c r="P280"/>
      <c r="Q280"/>
      <c r="R280"/>
    </row>
    <row r="281" spans="2:54" ht="25.5" customHeight="1" x14ac:dyDescent="0.3">
      <c r="B281" s="104" t="s">
        <v>205</v>
      </c>
      <c r="C281" s="104"/>
      <c r="D281" s="105"/>
      <c r="E281" s="105"/>
      <c r="F281" s="106">
        <f t="shared" si="14"/>
        <v>0</v>
      </c>
      <c r="G281" s="107">
        <f t="shared" si="15"/>
        <v>0</v>
      </c>
      <c r="H281" s="108">
        <v>0</v>
      </c>
      <c r="I281" s="108">
        <v>0</v>
      </c>
      <c r="K281"/>
      <c r="L281"/>
      <c r="M281"/>
      <c r="N281"/>
      <c r="O281"/>
      <c r="P281"/>
      <c r="Q281"/>
      <c r="R281"/>
      <c r="T281"/>
    </row>
    <row r="282" spans="2:54" ht="25.5" customHeight="1" x14ac:dyDescent="0.3">
      <c r="B282" s="104" t="s">
        <v>206</v>
      </c>
      <c r="C282" s="104"/>
      <c r="D282" s="105"/>
      <c r="E282" s="105"/>
      <c r="F282" s="106">
        <f t="shared" si="14"/>
        <v>8614</v>
      </c>
      <c r="G282" s="107">
        <f t="shared" si="15"/>
        <v>5.4117218372462667E-2</v>
      </c>
      <c r="H282" s="108">
        <v>6826</v>
      </c>
      <c r="I282" s="108">
        <v>1788</v>
      </c>
      <c r="K282"/>
      <c r="L282"/>
      <c r="M282"/>
      <c r="N282"/>
      <c r="O282"/>
      <c r="P282"/>
      <c r="Q282"/>
      <c r="R282"/>
      <c r="T282"/>
    </row>
    <row r="283" spans="2:54" ht="25.5" customHeight="1" x14ac:dyDescent="0.3">
      <c r="B283" s="104" t="s">
        <v>207</v>
      </c>
      <c r="C283" s="104"/>
      <c r="D283" s="105"/>
      <c r="E283" s="105"/>
      <c r="F283" s="106">
        <f t="shared" si="14"/>
        <v>0</v>
      </c>
      <c r="G283" s="107">
        <f t="shared" si="15"/>
        <v>0</v>
      </c>
      <c r="H283" s="108">
        <v>0</v>
      </c>
      <c r="I283" s="108">
        <v>0</v>
      </c>
      <c r="K283" s="134"/>
      <c r="L283"/>
      <c r="M283"/>
      <c r="N283"/>
      <c r="O283"/>
      <c r="P283"/>
      <c r="R283" s="145"/>
      <c r="S283" s="145"/>
      <c r="T283"/>
      <c r="V283" s="5"/>
      <c r="W283" s="5"/>
      <c r="BA283" s="2"/>
      <c r="BB283" s="2"/>
    </row>
    <row r="284" spans="2:54" ht="25.5" customHeight="1" x14ac:dyDescent="0.3">
      <c r="B284" s="104" t="s">
        <v>208</v>
      </c>
      <c r="C284" s="104"/>
      <c r="D284" s="105"/>
      <c r="E284" s="105"/>
      <c r="F284" s="106">
        <f t="shared" si="14"/>
        <v>7976</v>
      </c>
      <c r="G284" s="107">
        <f t="shared" si="15"/>
        <v>5.0109000898393569E-2</v>
      </c>
      <c r="H284" s="108">
        <v>7974</v>
      </c>
      <c r="I284" s="108">
        <v>2</v>
      </c>
      <c r="K284" s="134"/>
      <c r="L284"/>
      <c r="M284"/>
      <c r="N284"/>
      <c r="O284"/>
      <c r="P284"/>
      <c r="R284" s="145"/>
      <c r="S284" s="145"/>
      <c r="T284"/>
      <c r="V284" s="5"/>
      <c r="W284" s="5"/>
      <c r="BA284" s="2"/>
      <c r="BB284" s="2"/>
    </row>
    <row r="285" spans="2:54" ht="25.5" customHeight="1" x14ac:dyDescent="0.3">
      <c r="B285" s="104" t="s">
        <v>209</v>
      </c>
      <c r="C285" s="104"/>
      <c r="D285" s="105"/>
      <c r="E285" s="105"/>
      <c r="F285" s="106">
        <f t="shared" si="14"/>
        <v>0</v>
      </c>
      <c r="G285" s="107">
        <f t="shared" si="15"/>
        <v>0</v>
      </c>
      <c r="H285" s="108">
        <v>0</v>
      </c>
      <c r="I285" s="108">
        <v>0</v>
      </c>
      <c r="K285" s="134"/>
      <c r="L285"/>
      <c r="M285"/>
      <c r="N285"/>
      <c r="O285"/>
      <c r="P285"/>
      <c r="R285" s="145"/>
      <c r="S285" s="145"/>
      <c r="T285"/>
      <c r="V285" s="5"/>
      <c r="W285" s="5"/>
      <c r="BA285" s="2"/>
      <c r="BB285" s="2"/>
    </row>
    <row r="286" spans="2:54" ht="25.5" customHeight="1" x14ac:dyDescent="0.3">
      <c r="B286" s="104" t="s">
        <v>210</v>
      </c>
      <c r="C286" s="104"/>
      <c r="D286" s="105"/>
      <c r="E286" s="105"/>
      <c r="F286" s="106">
        <f t="shared" si="14"/>
        <v>0</v>
      </c>
      <c r="G286" s="107">
        <f t="shared" si="15"/>
        <v>0</v>
      </c>
      <c r="H286" s="108">
        <v>0</v>
      </c>
      <c r="I286" s="108">
        <v>0</v>
      </c>
      <c r="K286" s="134"/>
      <c r="L286" s="134"/>
      <c r="T286"/>
    </row>
    <row r="287" spans="2:54" ht="25.5" customHeight="1" x14ac:dyDescent="0.3">
      <c r="B287" s="104" t="s">
        <v>211</v>
      </c>
      <c r="C287" s="104"/>
      <c r="D287" s="105"/>
      <c r="E287" s="105"/>
      <c r="F287" s="106">
        <f t="shared" si="14"/>
        <v>34</v>
      </c>
      <c r="G287" s="107">
        <f t="shared" si="15"/>
        <v>2.1360406601622135E-4</v>
      </c>
      <c r="H287" s="108">
        <v>34</v>
      </c>
      <c r="I287" s="108">
        <v>0</v>
      </c>
      <c r="K287" s="134"/>
      <c r="L287" s="134"/>
      <c r="T287" s="145"/>
    </row>
    <row r="288" spans="2:54" ht="25.5" customHeight="1" x14ac:dyDescent="0.3">
      <c r="B288" s="104" t="s">
        <v>212</v>
      </c>
      <c r="C288" s="104"/>
      <c r="D288" s="105"/>
      <c r="E288" s="105"/>
      <c r="F288" s="106">
        <f t="shared" si="14"/>
        <v>0</v>
      </c>
      <c r="G288" s="107">
        <f t="shared" si="15"/>
        <v>0</v>
      </c>
      <c r="H288" s="108">
        <v>0</v>
      </c>
      <c r="I288" s="108">
        <v>0</v>
      </c>
      <c r="K288" s="134"/>
      <c r="L288" s="134"/>
      <c r="T288" s="145"/>
    </row>
    <row r="289" spans="1:20" ht="25.5" customHeight="1" x14ac:dyDescent="0.3">
      <c r="B289" s="104" t="s">
        <v>213</v>
      </c>
      <c r="C289" s="104"/>
      <c r="D289" s="105"/>
      <c r="E289" s="105"/>
      <c r="F289" s="106">
        <f t="shared" si="14"/>
        <v>0</v>
      </c>
      <c r="G289" s="107">
        <f t="shared" si="15"/>
        <v>0</v>
      </c>
      <c r="H289" s="108">
        <v>0</v>
      </c>
      <c r="I289" s="108">
        <v>0</v>
      </c>
      <c r="K289" s="134"/>
      <c r="L289" s="134"/>
      <c r="T289" s="145"/>
    </row>
    <row r="290" spans="1:20" ht="25.5" customHeight="1" x14ac:dyDescent="0.3">
      <c r="B290" s="104" t="s">
        <v>214</v>
      </c>
      <c r="C290" s="104"/>
      <c r="D290" s="105"/>
      <c r="E290" s="105"/>
      <c r="F290" s="106">
        <f t="shared" si="14"/>
        <v>0</v>
      </c>
      <c r="G290" s="107">
        <f t="shared" si="15"/>
        <v>0</v>
      </c>
      <c r="H290" s="108">
        <v>0</v>
      </c>
      <c r="I290" s="108">
        <v>0</v>
      </c>
      <c r="K290" s="134"/>
      <c r="L290" s="134"/>
      <c r="M290" s="134"/>
      <c r="N290" s="134"/>
      <c r="O290" s="134"/>
      <c r="P290" s="134"/>
      <c r="Q290" s="134"/>
      <c r="R290" s="134"/>
      <c r="S290" s="134"/>
      <c r="T290" s="145"/>
    </row>
    <row r="291" spans="1:20" ht="25.5" customHeight="1" thickBot="1" x14ac:dyDescent="0.35">
      <c r="B291" s="104" t="s">
        <v>143</v>
      </c>
      <c r="C291" s="118"/>
      <c r="D291" s="118"/>
      <c r="E291" s="118"/>
      <c r="F291" s="106">
        <f t="shared" si="14"/>
        <v>25</v>
      </c>
      <c r="G291" s="107">
        <f t="shared" si="15"/>
        <v>1.5706181324722158E-4</v>
      </c>
      <c r="H291" s="146">
        <v>3</v>
      </c>
      <c r="I291" s="146">
        <v>22</v>
      </c>
      <c r="K291" s="134"/>
      <c r="L291" s="134"/>
      <c r="M291" s="134"/>
      <c r="N291" s="134"/>
      <c r="O291" s="134"/>
      <c r="P291" s="134"/>
      <c r="Q291" s="134"/>
      <c r="R291" s="134"/>
      <c r="S291" s="134"/>
      <c r="T291" s="145"/>
    </row>
    <row r="292" spans="1:20" ht="19.5" customHeight="1" x14ac:dyDescent="0.3">
      <c r="B292" s="147" t="s">
        <v>5</v>
      </c>
      <c r="C292" s="147"/>
      <c r="D292" s="147"/>
      <c r="E292" s="147"/>
      <c r="F292" s="37">
        <f>SUM(F237:F291)</f>
        <v>159173</v>
      </c>
      <c r="G292" s="63">
        <f>F292/$F$292</f>
        <v>1</v>
      </c>
      <c r="H292" s="37">
        <f>SUM(H237:H291)</f>
        <v>88091</v>
      </c>
      <c r="I292" s="37">
        <f>SUM(I237:I291)</f>
        <v>71082</v>
      </c>
      <c r="K292" s="134"/>
      <c r="L292" s="134"/>
      <c r="M292" s="134"/>
      <c r="N292" s="134"/>
      <c r="O292" s="134"/>
      <c r="P292" s="134"/>
      <c r="Q292" s="134"/>
      <c r="R292" s="134" t="s">
        <v>215</v>
      </c>
      <c r="S292" s="134"/>
      <c r="T292" s="145"/>
    </row>
    <row r="293" spans="1:20" ht="19.5" customHeight="1" x14ac:dyDescent="0.3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45"/>
    </row>
    <row r="294" spans="1:20" ht="19.5" customHeight="1" x14ac:dyDescent="0.3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45"/>
    </row>
    <row r="295" spans="1:20" ht="19.149999999999999" customHeight="1" x14ac:dyDescent="0.3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45"/>
    </row>
    <row r="296" spans="1:20" ht="19.5" customHeight="1" x14ac:dyDescent="0.3">
      <c r="A296" s="134"/>
      <c r="B296" s="148" t="s">
        <v>4</v>
      </c>
      <c r="C296" s="149" t="s">
        <v>5</v>
      </c>
      <c r="D296" s="150" t="s">
        <v>8</v>
      </c>
      <c r="E296" s="151"/>
      <c r="F296" s="151"/>
      <c r="G296" s="150" t="s">
        <v>9</v>
      </c>
      <c r="H296" s="151"/>
      <c r="I296" s="151"/>
      <c r="J296" s="150" t="s">
        <v>10</v>
      </c>
      <c r="K296" s="151"/>
      <c r="L296" s="151"/>
      <c r="M296" s="150" t="s">
        <v>11</v>
      </c>
      <c r="N296" s="151"/>
      <c r="O296" s="151" t="s">
        <v>12</v>
      </c>
      <c r="P296" s="150" t="s">
        <v>12</v>
      </c>
      <c r="Q296" s="151"/>
      <c r="R296" s="151"/>
      <c r="T296" s="145"/>
    </row>
    <row r="297" spans="1:20" ht="19.5" customHeight="1" x14ac:dyDescent="0.3">
      <c r="A297" s="134"/>
      <c r="B297" s="148"/>
      <c r="C297" s="149"/>
      <c r="D297" s="102" t="s">
        <v>216</v>
      </c>
      <c r="E297" s="132" t="s">
        <v>153</v>
      </c>
      <c r="F297" s="133"/>
      <c r="G297" s="102" t="s">
        <v>216</v>
      </c>
      <c r="H297" s="132" t="s">
        <v>153</v>
      </c>
      <c r="I297" s="133"/>
      <c r="J297" s="102" t="s">
        <v>216</v>
      </c>
      <c r="K297" s="132" t="s">
        <v>153</v>
      </c>
      <c r="L297" s="133"/>
      <c r="M297" s="102" t="s">
        <v>216</v>
      </c>
      <c r="N297" s="132" t="s">
        <v>153</v>
      </c>
      <c r="O297" s="133"/>
      <c r="P297" s="102" t="s">
        <v>216</v>
      </c>
      <c r="Q297" s="132" t="s">
        <v>153</v>
      </c>
      <c r="R297" s="133"/>
      <c r="T297" s="145"/>
    </row>
    <row r="298" spans="1:20" ht="19.5" customHeight="1" x14ac:dyDescent="0.3">
      <c r="A298" s="134"/>
      <c r="B298" s="148"/>
      <c r="C298" s="149"/>
      <c r="D298" s="102"/>
      <c r="E298" s="81" t="s">
        <v>100</v>
      </c>
      <c r="F298" s="81" t="s">
        <v>101</v>
      </c>
      <c r="G298" s="102"/>
      <c r="H298" s="81" t="s">
        <v>100</v>
      </c>
      <c r="I298" s="81" t="s">
        <v>101</v>
      </c>
      <c r="J298" s="102"/>
      <c r="K298" s="81" t="s">
        <v>100</v>
      </c>
      <c r="L298" s="81" t="s">
        <v>101</v>
      </c>
      <c r="M298" s="102"/>
      <c r="N298" s="81" t="s">
        <v>100</v>
      </c>
      <c r="O298" s="81" t="s">
        <v>101</v>
      </c>
      <c r="P298" s="102"/>
      <c r="Q298" s="81" t="s">
        <v>100</v>
      </c>
      <c r="R298" s="81" t="s">
        <v>101</v>
      </c>
      <c r="T298" s="145"/>
    </row>
    <row r="299" spans="1:20" ht="19.5" customHeight="1" x14ac:dyDescent="0.3">
      <c r="A299" s="134"/>
      <c r="B299" s="25" t="s">
        <v>6</v>
      </c>
      <c r="C299" s="84">
        <f>D299+G299+J299+M299+P299</f>
        <v>61165</v>
      </c>
      <c r="D299" s="84">
        <f>E299+F299</f>
        <v>1250</v>
      </c>
      <c r="E299" s="35">
        <v>0</v>
      </c>
      <c r="F299" s="35">
        <v>1250</v>
      </c>
      <c r="G299" s="84">
        <f>H299+I299</f>
        <v>6</v>
      </c>
      <c r="H299" s="35">
        <v>4</v>
      </c>
      <c r="I299" s="35">
        <v>2</v>
      </c>
      <c r="J299" s="84">
        <f>K299+L299</f>
        <v>43885</v>
      </c>
      <c r="K299" s="35">
        <v>28366</v>
      </c>
      <c r="L299" s="35">
        <v>15519</v>
      </c>
      <c r="M299" s="84">
        <f>N299+O299</f>
        <v>1994</v>
      </c>
      <c r="N299" s="35">
        <v>1345</v>
      </c>
      <c r="O299" s="35">
        <v>649</v>
      </c>
      <c r="P299" s="84">
        <f>Q299+R299</f>
        <v>14030</v>
      </c>
      <c r="Q299" s="35">
        <v>5256</v>
      </c>
      <c r="R299" s="35">
        <v>8774</v>
      </c>
      <c r="S299" s="134"/>
      <c r="T299" s="145"/>
    </row>
    <row r="300" spans="1:20" ht="19.5" customHeight="1" thickBot="1" x14ac:dyDescent="0.35">
      <c r="A300" s="134"/>
      <c r="B300" s="25" t="s">
        <v>7</v>
      </c>
      <c r="C300" s="84">
        <f>D300+G300+J300+M300+P300</f>
        <v>98008</v>
      </c>
      <c r="D300" s="84">
        <f>E300+F300</f>
        <v>2780</v>
      </c>
      <c r="E300" s="35">
        <v>0</v>
      </c>
      <c r="F300" s="35">
        <v>2780</v>
      </c>
      <c r="G300" s="84">
        <f>H300+I300</f>
        <v>0</v>
      </c>
      <c r="H300" s="35">
        <v>0</v>
      </c>
      <c r="I300" s="35">
        <v>0</v>
      </c>
      <c r="J300" s="84">
        <f>K300+L300</f>
        <v>67284</v>
      </c>
      <c r="K300" s="35">
        <v>44336</v>
      </c>
      <c r="L300" s="35">
        <v>22948</v>
      </c>
      <c r="M300" s="84">
        <f>N300+O300</f>
        <v>2775</v>
      </c>
      <c r="N300" s="35">
        <v>1744</v>
      </c>
      <c r="O300" s="35">
        <v>1031</v>
      </c>
      <c r="P300" s="84">
        <f>Q300+R300</f>
        <v>25169</v>
      </c>
      <c r="Q300" s="35">
        <v>7040</v>
      </c>
      <c r="R300" s="35">
        <v>18129</v>
      </c>
      <c r="S300" s="134"/>
      <c r="T300" s="145"/>
    </row>
    <row r="301" spans="1:20" ht="19.5" customHeight="1" x14ac:dyDescent="0.3">
      <c r="A301" s="134"/>
      <c r="B301" s="152" t="s">
        <v>5</v>
      </c>
      <c r="C301" s="37">
        <f>SUM(D301+G301+J301+M301+P301)</f>
        <v>159173</v>
      </c>
      <c r="D301" s="37">
        <f t="shared" ref="D301:R301" si="17">SUM(D299:D300)</f>
        <v>4030</v>
      </c>
      <c r="E301" s="37">
        <f t="shared" si="17"/>
        <v>0</v>
      </c>
      <c r="F301" s="37">
        <f t="shared" si="17"/>
        <v>4030</v>
      </c>
      <c r="G301" s="37">
        <f t="shared" si="17"/>
        <v>6</v>
      </c>
      <c r="H301" s="37">
        <f t="shared" si="17"/>
        <v>4</v>
      </c>
      <c r="I301" s="37">
        <f t="shared" si="17"/>
        <v>2</v>
      </c>
      <c r="J301" s="37">
        <f t="shared" si="17"/>
        <v>111169</v>
      </c>
      <c r="K301" s="37">
        <f>SUM(K299:K300)</f>
        <v>72702</v>
      </c>
      <c r="L301" s="37">
        <f>SUM(L299:L300)</f>
        <v>38467</v>
      </c>
      <c r="M301" s="37">
        <f t="shared" si="17"/>
        <v>4769</v>
      </c>
      <c r="N301" s="37">
        <f t="shared" si="17"/>
        <v>3089</v>
      </c>
      <c r="O301" s="37">
        <f t="shared" si="17"/>
        <v>1680</v>
      </c>
      <c r="P301" s="37">
        <f t="shared" si="17"/>
        <v>39199</v>
      </c>
      <c r="Q301" s="37">
        <f t="shared" si="17"/>
        <v>12296</v>
      </c>
      <c r="R301" s="37">
        <f t="shared" si="17"/>
        <v>26903</v>
      </c>
      <c r="S301" s="134"/>
      <c r="T301" s="145"/>
    </row>
    <row r="302" spans="1:20" ht="27" customHeight="1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 s="145"/>
    </row>
    <row r="303" spans="1:20" ht="19.5" customHeight="1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 s="145"/>
    </row>
    <row r="304" spans="1:20" ht="19.5" customHeight="1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 s="145"/>
    </row>
    <row r="305" spans="1:20" ht="19.5" customHeight="1" x14ac:dyDescent="0.3">
      <c r="A305"/>
      <c r="B305" s="148" t="s">
        <v>61</v>
      </c>
      <c r="C305" s="149" t="s">
        <v>5</v>
      </c>
      <c r="D305" s="150" t="s">
        <v>8</v>
      </c>
      <c r="E305" s="151"/>
      <c r="F305" s="151"/>
      <c r="G305" s="150" t="s">
        <v>9</v>
      </c>
      <c r="H305" s="151"/>
      <c r="I305" s="151"/>
      <c r="J305" s="150" t="s">
        <v>10</v>
      </c>
      <c r="K305" s="151"/>
      <c r="L305" s="151"/>
      <c r="M305" s="150" t="s">
        <v>11</v>
      </c>
      <c r="N305" s="151"/>
      <c r="O305" s="151" t="s">
        <v>12</v>
      </c>
      <c r="P305" s="150" t="s">
        <v>12</v>
      </c>
      <c r="Q305" s="151"/>
      <c r="R305" s="151"/>
      <c r="S305"/>
      <c r="T305" s="145"/>
    </row>
    <row r="306" spans="1:20" ht="19.5" customHeight="1" x14ac:dyDescent="0.3">
      <c r="A306"/>
      <c r="B306" s="148"/>
      <c r="C306" s="149"/>
      <c r="D306" s="102" t="s">
        <v>216</v>
      </c>
      <c r="E306" s="132" t="s">
        <v>153</v>
      </c>
      <c r="F306" s="133"/>
      <c r="G306" s="102" t="s">
        <v>216</v>
      </c>
      <c r="H306" s="132" t="s">
        <v>153</v>
      </c>
      <c r="I306" s="133"/>
      <c r="J306" s="102" t="s">
        <v>216</v>
      </c>
      <c r="K306" s="132" t="s">
        <v>153</v>
      </c>
      <c r="L306" s="133"/>
      <c r="M306" s="102" t="s">
        <v>216</v>
      </c>
      <c r="N306" s="132" t="s">
        <v>153</v>
      </c>
      <c r="O306" s="133"/>
      <c r="P306" s="102" t="s">
        <v>216</v>
      </c>
      <c r="Q306" s="132" t="s">
        <v>153</v>
      </c>
      <c r="R306" s="133"/>
      <c r="S306"/>
      <c r="T306" s="145"/>
    </row>
    <row r="307" spans="1:20" ht="19.5" customHeight="1" x14ac:dyDescent="0.3">
      <c r="A307"/>
      <c r="B307" s="148"/>
      <c r="C307" s="149"/>
      <c r="D307" s="102"/>
      <c r="E307" s="81" t="s">
        <v>100</v>
      </c>
      <c r="F307" s="81" t="s">
        <v>101</v>
      </c>
      <c r="G307" s="102"/>
      <c r="H307" s="81" t="s">
        <v>100</v>
      </c>
      <c r="I307" s="81" t="s">
        <v>101</v>
      </c>
      <c r="J307" s="102"/>
      <c r="K307" s="81" t="s">
        <v>100</v>
      </c>
      <c r="L307" s="81" t="s">
        <v>101</v>
      </c>
      <c r="M307" s="102"/>
      <c r="N307" s="81" t="s">
        <v>100</v>
      </c>
      <c r="O307" s="81" t="s">
        <v>101</v>
      </c>
      <c r="P307" s="102"/>
      <c r="Q307" s="81" t="s">
        <v>100</v>
      </c>
      <c r="R307" s="81" t="s">
        <v>101</v>
      </c>
      <c r="S307"/>
      <c r="T307" s="145"/>
    </row>
    <row r="308" spans="1:20" ht="28.9" customHeight="1" x14ac:dyDescent="0.3">
      <c r="A308"/>
      <c r="B308" s="25" t="s">
        <v>63</v>
      </c>
      <c r="C308" s="84">
        <f>D308+G308+J308+M308+P308</f>
        <v>3874</v>
      </c>
      <c r="D308" s="84">
        <f>E308+F308</f>
        <v>0</v>
      </c>
      <c r="E308" s="35">
        <v>0</v>
      </c>
      <c r="F308" s="35">
        <v>0</v>
      </c>
      <c r="G308" s="84">
        <f>H308+I308</f>
        <v>0</v>
      </c>
      <c r="H308" s="35">
        <v>0</v>
      </c>
      <c r="I308" s="35">
        <v>0</v>
      </c>
      <c r="J308" s="84">
        <f>K308+L308</f>
        <v>2936</v>
      </c>
      <c r="K308" s="35">
        <v>1844</v>
      </c>
      <c r="L308" s="35">
        <v>1092</v>
      </c>
      <c r="M308" s="84">
        <f>N308+O308</f>
        <v>403</v>
      </c>
      <c r="N308" s="35">
        <v>320</v>
      </c>
      <c r="O308" s="35">
        <v>83</v>
      </c>
      <c r="P308" s="84">
        <f>Q308+R308</f>
        <v>535</v>
      </c>
      <c r="Q308" s="35">
        <v>226</v>
      </c>
      <c r="R308" s="35">
        <v>309</v>
      </c>
      <c r="S308"/>
      <c r="T308" s="145"/>
    </row>
    <row r="309" spans="1:20" ht="28.9" customHeight="1" x14ac:dyDescent="0.3">
      <c r="A309"/>
      <c r="B309" s="25" t="s">
        <v>64</v>
      </c>
      <c r="C309" s="84">
        <f t="shared" ref="C309:C333" si="18">D309+G309+J309+M309+P309</f>
        <v>7596</v>
      </c>
      <c r="D309" s="84">
        <f t="shared" ref="D309:D333" si="19">E309+F309</f>
        <v>0</v>
      </c>
      <c r="E309" s="35">
        <v>0</v>
      </c>
      <c r="F309" s="35">
        <v>0</v>
      </c>
      <c r="G309" s="84">
        <f t="shared" ref="G309:G333" si="20">H309+I309</f>
        <v>0</v>
      </c>
      <c r="H309" s="35">
        <v>0</v>
      </c>
      <c r="I309" s="35">
        <v>0</v>
      </c>
      <c r="J309" s="84">
        <f t="shared" ref="J309:J333" si="21">K309+L309</f>
        <v>5475</v>
      </c>
      <c r="K309" s="35">
        <v>3376</v>
      </c>
      <c r="L309" s="35">
        <v>2099</v>
      </c>
      <c r="M309" s="84">
        <f t="shared" ref="M309:M333" si="22">N309+O309</f>
        <v>57</v>
      </c>
      <c r="N309" s="35">
        <v>24</v>
      </c>
      <c r="O309" s="35">
        <v>33</v>
      </c>
      <c r="P309" s="84">
        <f t="shared" ref="P309:P333" si="23">Q309+R309</f>
        <v>2064</v>
      </c>
      <c r="Q309" s="35">
        <v>581</v>
      </c>
      <c r="R309" s="35">
        <v>1483</v>
      </c>
      <c r="S309"/>
      <c r="T309" s="145"/>
    </row>
    <row r="310" spans="1:20" ht="28.9" customHeight="1" x14ac:dyDescent="0.3">
      <c r="A310"/>
      <c r="B310" s="25" t="s">
        <v>94</v>
      </c>
      <c r="C310" s="84">
        <f>D310+G310+J310+M310+P310</f>
        <v>4505</v>
      </c>
      <c r="D310" s="84">
        <f t="shared" si="19"/>
        <v>0</v>
      </c>
      <c r="E310" s="35">
        <v>0</v>
      </c>
      <c r="F310" s="35">
        <v>0</v>
      </c>
      <c r="G310" s="84">
        <f t="shared" si="20"/>
        <v>0</v>
      </c>
      <c r="H310" s="35">
        <v>0</v>
      </c>
      <c r="I310" s="35">
        <v>0</v>
      </c>
      <c r="J310" s="84">
        <f t="shared" si="21"/>
        <v>3051</v>
      </c>
      <c r="K310" s="35">
        <v>1790</v>
      </c>
      <c r="L310" s="35">
        <v>1261</v>
      </c>
      <c r="M310" s="84">
        <f t="shared" si="22"/>
        <v>104</v>
      </c>
      <c r="N310" s="35">
        <v>72</v>
      </c>
      <c r="O310" s="35">
        <v>32</v>
      </c>
      <c r="P310" s="84">
        <f t="shared" si="23"/>
        <v>1350</v>
      </c>
      <c r="Q310" s="35">
        <v>516</v>
      </c>
      <c r="R310" s="35">
        <v>834</v>
      </c>
      <c r="S310"/>
      <c r="T310" s="145"/>
    </row>
    <row r="311" spans="1:20" ht="28.9" customHeight="1" x14ac:dyDescent="0.3">
      <c r="A311"/>
      <c r="B311" s="25" t="s">
        <v>66</v>
      </c>
      <c r="C311" s="84">
        <f t="shared" si="18"/>
        <v>7712</v>
      </c>
      <c r="D311" s="84">
        <f t="shared" si="19"/>
        <v>0</v>
      </c>
      <c r="E311" s="35">
        <v>0</v>
      </c>
      <c r="F311" s="35">
        <v>0</v>
      </c>
      <c r="G311" s="84">
        <f t="shared" si="20"/>
        <v>0</v>
      </c>
      <c r="H311" s="35">
        <v>0</v>
      </c>
      <c r="I311" s="35">
        <v>0</v>
      </c>
      <c r="J311" s="84">
        <f t="shared" si="21"/>
        <v>5657</v>
      </c>
      <c r="K311" s="35">
        <v>3832</v>
      </c>
      <c r="L311" s="35">
        <v>1825</v>
      </c>
      <c r="M311" s="84">
        <f t="shared" si="22"/>
        <v>34</v>
      </c>
      <c r="N311" s="35">
        <v>17</v>
      </c>
      <c r="O311" s="35">
        <v>17</v>
      </c>
      <c r="P311" s="84">
        <f t="shared" si="23"/>
        <v>2021</v>
      </c>
      <c r="Q311" s="35">
        <v>789</v>
      </c>
      <c r="R311" s="35">
        <v>1232</v>
      </c>
      <c r="S311"/>
      <c r="T311" s="145"/>
    </row>
    <row r="312" spans="1:20" ht="28.9" customHeight="1" x14ac:dyDescent="0.3">
      <c r="A312"/>
      <c r="B312" s="25" t="s">
        <v>67</v>
      </c>
      <c r="C312" s="84">
        <f t="shared" si="18"/>
        <v>6580</v>
      </c>
      <c r="D312" s="84">
        <f t="shared" si="19"/>
        <v>0</v>
      </c>
      <c r="E312" s="35">
        <v>0</v>
      </c>
      <c r="F312" s="35">
        <v>0</v>
      </c>
      <c r="G312" s="84">
        <f t="shared" si="20"/>
        <v>0</v>
      </c>
      <c r="H312" s="35">
        <v>0</v>
      </c>
      <c r="I312" s="35">
        <v>0</v>
      </c>
      <c r="J312" s="84">
        <f t="shared" si="21"/>
        <v>4913</v>
      </c>
      <c r="K312" s="35">
        <v>3344</v>
      </c>
      <c r="L312" s="35">
        <v>1569</v>
      </c>
      <c r="M312" s="84">
        <f t="shared" si="22"/>
        <v>163</v>
      </c>
      <c r="N312" s="35">
        <v>126</v>
      </c>
      <c r="O312" s="35">
        <v>37</v>
      </c>
      <c r="P312" s="84">
        <f t="shared" si="23"/>
        <v>1504</v>
      </c>
      <c r="Q312" s="35">
        <v>402</v>
      </c>
      <c r="R312" s="35">
        <v>1102</v>
      </c>
      <c r="S312"/>
      <c r="T312" s="145"/>
    </row>
    <row r="313" spans="1:20" ht="28.9" customHeight="1" x14ac:dyDescent="0.3">
      <c r="A313"/>
      <c r="B313" s="25" t="s">
        <v>68</v>
      </c>
      <c r="C313" s="84">
        <f t="shared" si="18"/>
        <v>7817</v>
      </c>
      <c r="D313" s="84">
        <f t="shared" si="19"/>
        <v>0</v>
      </c>
      <c r="E313" s="35">
        <v>0</v>
      </c>
      <c r="F313" s="35">
        <v>0</v>
      </c>
      <c r="G313" s="84">
        <f t="shared" si="20"/>
        <v>6</v>
      </c>
      <c r="H313" s="35">
        <v>4</v>
      </c>
      <c r="I313" s="35">
        <v>2</v>
      </c>
      <c r="J313" s="84">
        <f t="shared" si="21"/>
        <v>6667</v>
      </c>
      <c r="K313" s="35">
        <v>4011</v>
      </c>
      <c r="L313" s="35">
        <v>2656</v>
      </c>
      <c r="M313" s="84">
        <f t="shared" si="22"/>
        <v>9</v>
      </c>
      <c r="N313" s="35">
        <v>3</v>
      </c>
      <c r="O313" s="35">
        <v>6</v>
      </c>
      <c r="P313" s="84">
        <f t="shared" si="23"/>
        <v>1135</v>
      </c>
      <c r="Q313" s="35">
        <v>576</v>
      </c>
      <c r="R313" s="35">
        <v>559</v>
      </c>
      <c r="S313"/>
      <c r="T313" s="145"/>
    </row>
    <row r="314" spans="1:20" ht="28.9" customHeight="1" x14ac:dyDescent="0.3">
      <c r="A314"/>
      <c r="B314" s="25" t="s">
        <v>69</v>
      </c>
      <c r="C314" s="84">
        <f t="shared" si="18"/>
        <v>6125</v>
      </c>
      <c r="D314" s="84">
        <f t="shared" si="19"/>
        <v>0</v>
      </c>
      <c r="E314" s="35">
        <v>0</v>
      </c>
      <c r="F314" s="35">
        <v>0</v>
      </c>
      <c r="G314" s="84">
        <f t="shared" si="20"/>
        <v>0</v>
      </c>
      <c r="H314" s="35">
        <v>0</v>
      </c>
      <c r="I314" s="35">
        <v>0</v>
      </c>
      <c r="J314" s="84">
        <f t="shared" si="21"/>
        <v>4507</v>
      </c>
      <c r="K314" s="35">
        <v>3388</v>
      </c>
      <c r="L314" s="35">
        <v>1119</v>
      </c>
      <c r="M314" s="84">
        <f t="shared" si="22"/>
        <v>0</v>
      </c>
      <c r="N314" s="35">
        <v>0</v>
      </c>
      <c r="O314" s="35">
        <v>0</v>
      </c>
      <c r="P314" s="84">
        <f t="shared" si="23"/>
        <v>1618</v>
      </c>
      <c r="Q314" s="35">
        <v>486</v>
      </c>
      <c r="R314" s="35">
        <v>1132</v>
      </c>
      <c r="S314"/>
      <c r="T314" s="145"/>
    </row>
    <row r="315" spans="1:20" ht="28.9" customHeight="1" x14ac:dyDescent="0.3">
      <c r="A315"/>
      <c r="B315" s="25" t="s">
        <v>70</v>
      </c>
      <c r="C315" s="84">
        <f t="shared" si="18"/>
        <v>13659</v>
      </c>
      <c r="D315" s="84">
        <f t="shared" si="19"/>
        <v>0</v>
      </c>
      <c r="E315" s="35">
        <v>0</v>
      </c>
      <c r="F315" s="35">
        <v>0</v>
      </c>
      <c r="G315" s="84">
        <f t="shared" si="20"/>
        <v>0</v>
      </c>
      <c r="H315" s="35">
        <v>0</v>
      </c>
      <c r="I315" s="35">
        <v>0</v>
      </c>
      <c r="J315" s="84">
        <f t="shared" si="21"/>
        <v>9774</v>
      </c>
      <c r="K315" s="35">
        <v>6304</v>
      </c>
      <c r="L315" s="35">
        <v>3470</v>
      </c>
      <c r="M315" s="84">
        <f t="shared" si="22"/>
        <v>1290</v>
      </c>
      <c r="N315" s="35">
        <v>973</v>
      </c>
      <c r="O315" s="35">
        <v>317</v>
      </c>
      <c r="P315" s="84">
        <f t="shared" si="23"/>
        <v>2595</v>
      </c>
      <c r="Q315" s="35">
        <v>750</v>
      </c>
      <c r="R315" s="35">
        <v>1845</v>
      </c>
      <c r="S315"/>
      <c r="T315" s="145"/>
    </row>
    <row r="316" spans="1:20" ht="28.9" customHeight="1" x14ac:dyDescent="0.3">
      <c r="A316"/>
      <c r="B316" s="25" t="s">
        <v>71</v>
      </c>
      <c r="C316" s="84">
        <f t="shared" si="18"/>
        <v>2677</v>
      </c>
      <c r="D316" s="84">
        <f t="shared" si="19"/>
        <v>0</v>
      </c>
      <c r="E316" s="35">
        <v>0</v>
      </c>
      <c r="F316" s="35">
        <v>0</v>
      </c>
      <c r="G316" s="84">
        <f t="shared" si="20"/>
        <v>0</v>
      </c>
      <c r="H316" s="35">
        <v>0</v>
      </c>
      <c r="I316" s="35">
        <v>0</v>
      </c>
      <c r="J316" s="84">
        <f t="shared" si="21"/>
        <v>1929</v>
      </c>
      <c r="K316" s="35">
        <v>1373</v>
      </c>
      <c r="L316" s="35">
        <v>556</v>
      </c>
      <c r="M316" s="84">
        <f t="shared" si="22"/>
        <v>217</v>
      </c>
      <c r="N316" s="35">
        <v>123</v>
      </c>
      <c r="O316" s="35">
        <v>94</v>
      </c>
      <c r="P316" s="84">
        <f t="shared" si="23"/>
        <v>531</v>
      </c>
      <c r="Q316" s="35">
        <v>60</v>
      </c>
      <c r="R316" s="35">
        <v>471</v>
      </c>
      <c r="S316"/>
      <c r="T316" s="145"/>
    </row>
    <row r="317" spans="1:20" ht="28.9" customHeight="1" x14ac:dyDescent="0.3">
      <c r="A317"/>
      <c r="B317" s="25" t="s">
        <v>93</v>
      </c>
      <c r="C317" s="84">
        <f t="shared" si="18"/>
        <v>6867</v>
      </c>
      <c r="D317" s="84">
        <f t="shared" si="19"/>
        <v>380</v>
      </c>
      <c r="E317" s="35">
        <v>0</v>
      </c>
      <c r="F317" s="35">
        <v>380</v>
      </c>
      <c r="G317" s="84">
        <f t="shared" si="20"/>
        <v>0</v>
      </c>
      <c r="H317" s="35">
        <v>0</v>
      </c>
      <c r="I317" s="35">
        <v>0</v>
      </c>
      <c r="J317" s="84">
        <f t="shared" si="21"/>
        <v>5762</v>
      </c>
      <c r="K317" s="35">
        <v>3589</v>
      </c>
      <c r="L317" s="35">
        <v>2173</v>
      </c>
      <c r="M317" s="84">
        <f t="shared" si="22"/>
        <v>178</v>
      </c>
      <c r="N317" s="35">
        <v>128</v>
      </c>
      <c r="O317" s="35">
        <v>50</v>
      </c>
      <c r="P317" s="84">
        <f t="shared" si="23"/>
        <v>547</v>
      </c>
      <c r="Q317" s="35">
        <v>147</v>
      </c>
      <c r="R317" s="35">
        <v>400</v>
      </c>
      <c r="S317"/>
      <c r="T317" s="145"/>
    </row>
    <row r="318" spans="1:20" ht="28.9" customHeight="1" x14ac:dyDescent="0.3">
      <c r="A318"/>
      <c r="B318" s="25" t="s">
        <v>73</v>
      </c>
      <c r="C318" s="84">
        <f t="shared" si="18"/>
        <v>6752</v>
      </c>
      <c r="D318" s="84">
        <f t="shared" si="19"/>
        <v>0</v>
      </c>
      <c r="E318" s="35">
        <v>0</v>
      </c>
      <c r="F318" s="35">
        <v>0</v>
      </c>
      <c r="G318" s="84">
        <f t="shared" si="20"/>
        <v>0</v>
      </c>
      <c r="H318" s="35">
        <v>0</v>
      </c>
      <c r="I318" s="35">
        <v>0</v>
      </c>
      <c r="J318" s="84">
        <f t="shared" si="21"/>
        <v>5426</v>
      </c>
      <c r="K318" s="35">
        <v>3414</v>
      </c>
      <c r="L318" s="35">
        <v>2012</v>
      </c>
      <c r="M318" s="84">
        <f t="shared" si="22"/>
        <v>23</v>
      </c>
      <c r="N318" s="35">
        <v>10</v>
      </c>
      <c r="O318" s="35">
        <v>13</v>
      </c>
      <c r="P318" s="84">
        <f t="shared" si="23"/>
        <v>1303</v>
      </c>
      <c r="Q318" s="35">
        <v>442</v>
      </c>
      <c r="R318" s="35">
        <v>861</v>
      </c>
      <c r="S318"/>
      <c r="T318" s="145"/>
    </row>
    <row r="319" spans="1:20" ht="28.9" customHeight="1" x14ac:dyDescent="0.3">
      <c r="A319"/>
      <c r="B319" s="25" t="s">
        <v>97</v>
      </c>
      <c r="C319" s="84">
        <f t="shared" si="18"/>
        <v>9770</v>
      </c>
      <c r="D319" s="84">
        <f t="shared" si="19"/>
        <v>0</v>
      </c>
      <c r="E319" s="35">
        <v>0</v>
      </c>
      <c r="F319" s="35">
        <v>0</v>
      </c>
      <c r="G319" s="84">
        <f t="shared" si="20"/>
        <v>0</v>
      </c>
      <c r="H319" s="35">
        <v>0</v>
      </c>
      <c r="I319" s="35">
        <v>0</v>
      </c>
      <c r="J319" s="84">
        <f t="shared" si="21"/>
        <v>4872</v>
      </c>
      <c r="K319" s="35">
        <v>3048</v>
      </c>
      <c r="L319" s="35">
        <v>1824</v>
      </c>
      <c r="M319" s="84">
        <f t="shared" si="22"/>
        <v>961</v>
      </c>
      <c r="N319" s="35">
        <v>542</v>
      </c>
      <c r="O319" s="35">
        <v>419</v>
      </c>
      <c r="P319" s="84">
        <f t="shared" si="23"/>
        <v>3937</v>
      </c>
      <c r="Q319" s="35">
        <v>1402</v>
      </c>
      <c r="R319" s="35">
        <v>2535</v>
      </c>
      <c r="S319"/>
      <c r="T319" s="145"/>
    </row>
    <row r="320" spans="1:20" ht="28.9" customHeight="1" x14ac:dyDescent="0.3">
      <c r="A320"/>
      <c r="B320" s="25" t="s">
        <v>75</v>
      </c>
      <c r="C320" s="84">
        <f t="shared" si="18"/>
        <v>9349</v>
      </c>
      <c r="D320" s="84">
        <f t="shared" si="19"/>
        <v>471</v>
      </c>
      <c r="E320" s="35">
        <v>0</v>
      </c>
      <c r="F320" s="35">
        <v>471</v>
      </c>
      <c r="G320" s="84">
        <f t="shared" si="20"/>
        <v>0</v>
      </c>
      <c r="H320" s="35">
        <v>0</v>
      </c>
      <c r="I320" s="35">
        <v>0</v>
      </c>
      <c r="J320" s="84">
        <f t="shared" si="21"/>
        <v>5088</v>
      </c>
      <c r="K320" s="35">
        <v>3881</v>
      </c>
      <c r="L320" s="35">
        <v>1207</v>
      </c>
      <c r="M320" s="84">
        <f t="shared" si="22"/>
        <v>147</v>
      </c>
      <c r="N320" s="35">
        <v>116</v>
      </c>
      <c r="O320" s="35">
        <v>31</v>
      </c>
      <c r="P320" s="84">
        <f t="shared" si="23"/>
        <v>3643</v>
      </c>
      <c r="Q320" s="35">
        <v>1228</v>
      </c>
      <c r="R320" s="35">
        <v>2415</v>
      </c>
      <c r="S320"/>
      <c r="T320" s="145"/>
    </row>
    <row r="321" spans="1:20" ht="28.9" customHeight="1" x14ac:dyDescent="0.3">
      <c r="A321"/>
      <c r="B321" s="25" t="s">
        <v>76</v>
      </c>
      <c r="C321" s="84">
        <f t="shared" si="18"/>
        <v>4804</v>
      </c>
      <c r="D321" s="84">
        <f t="shared" si="19"/>
        <v>150</v>
      </c>
      <c r="E321" s="35">
        <v>0</v>
      </c>
      <c r="F321" s="35">
        <v>150</v>
      </c>
      <c r="G321" s="84">
        <f t="shared" si="20"/>
        <v>0</v>
      </c>
      <c r="H321" s="35">
        <v>0</v>
      </c>
      <c r="I321" s="35">
        <v>0</v>
      </c>
      <c r="J321" s="84">
        <f t="shared" si="21"/>
        <v>3893</v>
      </c>
      <c r="K321" s="35">
        <v>2639</v>
      </c>
      <c r="L321" s="35">
        <v>1254</v>
      </c>
      <c r="M321" s="84">
        <f>N321+O321</f>
        <v>170</v>
      </c>
      <c r="N321" s="35">
        <v>91</v>
      </c>
      <c r="O321" s="35">
        <v>79</v>
      </c>
      <c r="P321" s="84">
        <f t="shared" si="23"/>
        <v>591</v>
      </c>
      <c r="Q321" s="35">
        <v>125</v>
      </c>
      <c r="R321" s="35">
        <v>466</v>
      </c>
      <c r="S321"/>
      <c r="T321" s="145"/>
    </row>
    <row r="322" spans="1:20" ht="28.9" customHeight="1" x14ac:dyDescent="0.3">
      <c r="A322"/>
      <c r="B322" s="25" t="s">
        <v>77</v>
      </c>
      <c r="C322" s="84">
        <f t="shared" si="18"/>
        <v>20405</v>
      </c>
      <c r="D322" s="84">
        <f t="shared" si="19"/>
        <v>1746</v>
      </c>
      <c r="E322" s="35">
        <v>0</v>
      </c>
      <c r="F322" s="35">
        <v>1746</v>
      </c>
      <c r="G322" s="84">
        <f t="shared" si="20"/>
        <v>0</v>
      </c>
      <c r="H322" s="35">
        <v>0</v>
      </c>
      <c r="I322" s="35">
        <v>0</v>
      </c>
      <c r="J322" s="84">
        <f t="shared" si="21"/>
        <v>14244</v>
      </c>
      <c r="K322" s="35">
        <v>9938</v>
      </c>
      <c r="L322" s="35">
        <v>4306</v>
      </c>
      <c r="M322" s="84">
        <f t="shared" si="22"/>
        <v>157</v>
      </c>
      <c r="N322" s="35">
        <v>77</v>
      </c>
      <c r="O322" s="35">
        <v>80</v>
      </c>
      <c r="P322" s="84">
        <f t="shared" si="23"/>
        <v>4258</v>
      </c>
      <c r="Q322" s="35">
        <v>1802</v>
      </c>
      <c r="R322" s="35">
        <v>2456</v>
      </c>
      <c r="S322"/>
      <c r="T322" s="145"/>
    </row>
    <row r="323" spans="1:20" ht="28.9" customHeight="1" x14ac:dyDescent="0.3">
      <c r="A323"/>
      <c r="B323" s="25" t="s">
        <v>78</v>
      </c>
      <c r="C323" s="84">
        <f t="shared" si="18"/>
        <v>6761</v>
      </c>
      <c r="D323" s="84">
        <f t="shared" si="19"/>
        <v>250</v>
      </c>
      <c r="E323" s="35">
        <v>0</v>
      </c>
      <c r="F323" s="35">
        <v>250</v>
      </c>
      <c r="G323" s="84">
        <f t="shared" si="20"/>
        <v>0</v>
      </c>
      <c r="H323" s="35">
        <v>0</v>
      </c>
      <c r="I323" s="35">
        <v>0</v>
      </c>
      <c r="J323" s="84">
        <f t="shared" si="21"/>
        <v>4815</v>
      </c>
      <c r="K323" s="35">
        <v>3327</v>
      </c>
      <c r="L323" s="35">
        <v>1488</v>
      </c>
      <c r="M323" s="84">
        <f t="shared" si="22"/>
        <v>82</v>
      </c>
      <c r="N323" s="35">
        <v>47</v>
      </c>
      <c r="O323" s="35">
        <v>35</v>
      </c>
      <c r="P323" s="84">
        <f t="shared" si="23"/>
        <v>1614</v>
      </c>
      <c r="Q323" s="35">
        <v>469</v>
      </c>
      <c r="R323" s="35">
        <v>1145</v>
      </c>
      <c r="S323"/>
      <c r="T323" s="145"/>
    </row>
    <row r="324" spans="1:20" ht="28.9" customHeight="1" x14ac:dyDescent="0.3">
      <c r="A324"/>
      <c r="B324" s="25" t="s">
        <v>79</v>
      </c>
      <c r="C324" s="84">
        <f t="shared" si="18"/>
        <v>3125</v>
      </c>
      <c r="D324" s="84">
        <f t="shared" si="19"/>
        <v>424</v>
      </c>
      <c r="E324" s="35">
        <v>0</v>
      </c>
      <c r="F324" s="35">
        <v>424</v>
      </c>
      <c r="G324" s="84">
        <f t="shared" si="20"/>
        <v>0</v>
      </c>
      <c r="H324" s="35">
        <v>0</v>
      </c>
      <c r="I324" s="35">
        <v>0</v>
      </c>
      <c r="J324" s="84">
        <f>K324+L324</f>
        <v>1968</v>
      </c>
      <c r="K324" s="35">
        <v>1136</v>
      </c>
      <c r="L324" s="35">
        <v>832</v>
      </c>
      <c r="M324" s="84">
        <f t="shared" si="22"/>
        <v>25</v>
      </c>
      <c r="N324" s="35">
        <v>16</v>
      </c>
      <c r="O324" s="35">
        <v>9</v>
      </c>
      <c r="P324" s="84">
        <f t="shared" si="23"/>
        <v>708</v>
      </c>
      <c r="Q324" s="35">
        <v>99</v>
      </c>
      <c r="R324" s="35">
        <v>609</v>
      </c>
      <c r="S324"/>
      <c r="T324" s="145"/>
    </row>
    <row r="325" spans="1:20" ht="28.9" customHeight="1" x14ac:dyDescent="0.3">
      <c r="A325"/>
      <c r="B325" s="25" t="s">
        <v>80</v>
      </c>
      <c r="C325" s="84">
        <f t="shared" si="18"/>
        <v>1334</v>
      </c>
      <c r="D325" s="84">
        <f t="shared" si="19"/>
        <v>0</v>
      </c>
      <c r="E325" s="35">
        <v>0</v>
      </c>
      <c r="F325" s="35">
        <v>0</v>
      </c>
      <c r="G325" s="84">
        <f t="shared" si="20"/>
        <v>0</v>
      </c>
      <c r="H325" s="35">
        <v>0</v>
      </c>
      <c r="I325" s="35">
        <v>0</v>
      </c>
      <c r="J325" s="84">
        <f t="shared" si="21"/>
        <v>857</v>
      </c>
      <c r="K325" s="35">
        <v>390</v>
      </c>
      <c r="L325" s="35">
        <v>467</v>
      </c>
      <c r="M325" s="84">
        <f t="shared" si="22"/>
        <v>25</v>
      </c>
      <c r="N325" s="35">
        <v>14</v>
      </c>
      <c r="O325" s="35">
        <v>11</v>
      </c>
      <c r="P325" s="84">
        <f t="shared" si="23"/>
        <v>452</v>
      </c>
      <c r="Q325" s="35">
        <v>60</v>
      </c>
      <c r="R325" s="35">
        <v>392</v>
      </c>
      <c r="S325"/>
      <c r="T325" s="145"/>
    </row>
    <row r="326" spans="1:20" ht="28.9" customHeight="1" x14ac:dyDescent="0.3">
      <c r="A326"/>
      <c r="B326" s="25" t="s">
        <v>81</v>
      </c>
      <c r="C326" s="84">
        <f t="shared" si="18"/>
        <v>1543</v>
      </c>
      <c r="D326" s="84">
        <f t="shared" si="19"/>
        <v>0</v>
      </c>
      <c r="E326" s="35">
        <v>0</v>
      </c>
      <c r="F326" s="35">
        <v>0</v>
      </c>
      <c r="G326" s="84">
        <f t="shared" si="20"/>
        <v>0</v>
      </c>
      <c r="H326" s="35">
        <v>0</v>
      </c>
      <c r="I326" s="35">
        <v>0</v>
      </c>
      <c r="J326" s="84">
        <f t="shared" si="21"/>
        <v>1108</v>
      </c>
      <c r="K326" s="35">
        <v>610</v>
      </c>
      <c r="L326" s="35">
        <v>498</v>
      </c>
      <c r="M326" s="84">
        <f t="shared" si="22"/>
        <v>24</v>
      </c>
      <c r="N326" s="35">
        <v>12</v>
      </c>
      <c r="O326" s="35">
        <v>12</v>
      </c>
      <c r="P326" s="84">
        <f t="shared" si="23"/>
        <v>411</v>
      </c>
      <c r="Q326" s="35">
        <v>124</v>
      </c>
      <c r="R326" s="35">
        <v>287</v>
      </c>
      <c r="S326"/>
      <c r="T326" s="145"/>
    </row>
    <row r="327" spans="1:20" ht="28.9" customHeight="1" x14ac:dyDescent="0.3">
      <c r="A327"/>
      <c r="B327" s="25" t="s">
        <v>82</v>
      </c>
      <c r="C327" s="84">
        <f t="shared" si="18"/>
        <v>2757</v>
      </c>
      <c r="D327" s="84">
        <f t="shared" si="19"/>
        <v>138</v>
      </c>
      <c r="E327" s="35">
        <v>0</v>
      </c>
      <c r="F327" s="35">
        <v>138</v>
      </c>
      <c r="G327" s="84">
        <f t="shared" si="20"/>
        <v>0</v>
      </c>
      <c r="H327" s="35">
        <v>0</v>
      </c>
      <c r="I327" s="35">
        <v>0</v>
      </c>
      <c r="J327" s="84">
        <f t="shared" si="21"/>
        <v>1486</v>
      </c>
      <c r="K327" s="35">
        <v>998</v>
      </c>
      <c r="L327" s="35">
        <v>488</v>
      </c>
      <c r="M327" s="84">
        <f t="shared" si="22"/>
        <v>4</v>
      </c>
      <c r="N327" s="35">
        <v>4</v>
      </c>
      <c r="O327" s="35">
        <v>0</v>
      </c>
      <c r="P327" s="84">
        <f t="shared" si="23"/>
        <v>1129</v>
      </c>
      <c r="Q327" s="35">
        <v>254</v>
      </c>
      <c r="R327" s="35">
        <v>875</v>
      </c>
      <c r="S327"/>
      <c r="T327" s="145"/>
    </row>
    <row r="328" spans="1:20" ht="28.9" customHeight="1" x14ac:dyDescent="0.3">
      <c r="A328"/>
      <c r="B328" s="25" t="s">
        <v>83</v>
      </c>
      <c r="C328" s="84">
        <f t="shared" si="18"/>
        <v>5522</v>
      </c>
      <c r="D328" s="84">
        <f t="shared" si="19"/>
        <v>0</v>
      </c>
      <c r="E328" s="35">
        <v>0</v>
      </c>
      <c r="F328" s="35">
        <v>0</v>
      </c>
      <c r="G328" s="84">
        <f t="shared" si="20"/>
        <v>0</v>
      </c>
      <c r="H328" s="35">
        <v>0</v>
      </c>
      <c r="I328" s="35">
        <v>0</v>
      </c>
      <c r="J328" s="84">
        <f t="shared" si="21"/>
        <v>3889</v>
      </c>
      <c r="K328" s="35">
        <v>2622</v>
      </c>
      <c r="L328" s="35">
        <v>1267</v>
      </c>
      <c r="M328" s="84">
        <f>N328+O328</f>
        <v>15</v>
      </c>
      <c r="N328" s="35">
        <v>15</v>
      </c>
      <c r="O328" s="35">
        <v>0</v>
      </c>
      <c r="P328" s="84">
        <f t="shared" si="23"/>
        <v>1618</v>
      </c>
      <c r="Q328" s="35">
        <v>312</v>
      </c>
      <c r="R328" s="35">
        <v>1306</v>
      </c>
      <c r="S328"/>
      <c r="T328" s="145"/>
    </row>
    <row r="329" spans="1:20" ht="28.9" customHeight="1" x14ac:dyDescent="0.3">
      <c r="A329"/>
      <c r="B329" s="25" t="s">
        <v>84</v>
      </c>
      <c r="C329" s="84">
        <f t="shared" si="18"/>
        <v>5740</v>
      </c>
      <c r="D329" s="84">
        <f t="shared" si="19"/>
        <v>0</v>
      </c>
      <c r="E329" s="35">
        <v>0</v>
      </c>
      <c r="F329" s="35">
        <v>0</v>
      </c>
      <c r="G329" s="84">
        <f t="shared" si="20"/>
        <v>0</v>
      </c>
      <c r="H329" s="35">
        <v>0</v>
      </c>
      <c r="I329" s="35">
        <v>0</v>
      </c>
      <c r="J329" s="84">
        <f t="shared" si="21"/>
        <v>4320</v>
      </c>
      <c r="K329" s="35">
        <v>2439</v>
      </c>
      <c r="L329" s="35">
        <v>1881</v>
      </c>
      <c r="M329" s="84">
        <f t="shared" si="22"/>
        <v>154</v>
      </c>
      <c r="N329" s="35">
        <v>105</v>
      </c>
      <c r="O329" s="35">
        <v>49</v>
      </c>
      <c r="P329" s="84">
        <f t="shared" si="23"/>
        <v>1266</v>
      </c>
      <c r="Q329" s="35">
        <v>358</v>
      </c>
      <c r="R329" s="35">
        <v>908</v>
      </c>
      <c r="S329"/>
      <c r="T329" s="145"/>
    </row>
    <row r="330" spans="1:20" ht="28.9" customHeight="1" x14ac:dyDescent="0.3">
      <c r="A330"/>
      <c r="B330" s="25" t="s">
        <v>96</v>
      </c>
      <c r="C330" s="84">
        <f t="shared" si="18"/>
        <v>6533</v>
      </c>
      <c r="D330" s="84">
        <f t="shared" si="19"/>
        <v>471</v>
      </c>
      <c r="E330" s="35">
        <v>0</v>
      </c>
      <c r="F330" s="35">
        <v>471</v>
      </c>
      <c r="G330" s="84">
        <f t="shared" si="20"/>
        <v>0</v>
      </c>
      <c r="H330" s="35">
        <v>0</v>
      </c>
      <c r="I330" s="35">
        <v>0</v>
      </c>
      <c r="J330" s="84">
        <f t="shared" si="21"/>
        <v>3632</v>
      </c>
      <c r="K330" s="35">
        <v>2187</v>
      </c>
      <c r="L330" s="35">
        <v>1445</v>
      </c>
      <c r="M330" s="84">
        <f t="shared" si="22"/>
        <v>425</v>
      </c>
      <c r="N330" s="35">
        <v>208</v>
      </c>
      <c r="O330" s="35">
        <v>217</v>
      </c>
      <c r="P330" s="84">
        <f t="shared" si="23"/>
        <v>2005</v>
      </c>
      <c r="Q330" s="35">
        <v>497</v>
      </c>
      <c r="R330" s="35">
        <v>1508</v>
      </c>
      <c r="S330"/>
      <c r="T330" s="145"/>
    </row>
    <row r="331" spans="1:20" ht="28.9" customHeight="1" x14ac:dyDescent="0.3">
      <c r="A331"/>
      <c r="B331" s="25" t="s">
        <v>86</v>
      </c>
      <c r="C331" s="84">
        <f t="shared" si="18"/>
        <v>2773</v>
      </c>
      <c r="D331" s="84">
        <f t="shared" si="19"/>
        <v>0</v>
      </c>
      <c r="E331" s="35">
        <v>0</v>
      </c>
      <c r="F331" s="35">
        <v>0</v>
      </c>
      <c r="G331" s="84">
        <f t="shared" si="20"/>
        <v>0</v>
      </c>
      <c r="H331" s="35">
        <v>0</v>
      </c>
      <c r="I331" s="35">
        <v>0</v>
      </c>
      <c r="J331" s="84">
        <f t="shared" si="21"/>
        <v>1921</v>
      </c>
      <c r="K331" s="35">
        <v>1252</v>
      </c>
      <c r="L331" s="35">
        <v>669</v>
      </c>
      <c r="M331" s="84">
        <f t="shared" si="22"/>
        <v>0</v>
      </c>
      <c r="N331" s="35">
        <v>0</v>
      </c>
      <c r="O331" s="35">
        <v>0</v>
      </c>
      <c r="P331" s="84">
        <f t="shared" si="23"/>
        <v>852</v>
      </c>
      <c r="Q331" s="35">
        <v>282</v>
      </c>
      <c r="R331" s="35">
        <v>570</v>
      </c>
      <c r="S331"/>
      <c r="T331" s="145"/>
    </row>
    <row r="332" spans="1:20" ht="28.9" customHeight="1" x14ac:dyDescent="0.3">
      <c r="A332"/>
      <c r="B332" s="25" t="s">
        <v>87</v>
      </c>
      <c r="C332" s="84">
        <f>D332+G332+J332+M332+P332</f>
        <v>2689</v>
      </c>
      <c r="D332" s="84">
        <f t="shared" si="19"/>
        <v>0</v>
      </c>
      <c r="E332" s="35">
        <v>0</v>
      </c>
      <c r="F332" s="35">
        <v>0</v>
      </c>
      <c r="G332" s="84">
        <f t="shared" si="20"/>
        <v>0</v>
      </c>
      <c r="H332" s="35">
        <v>0</v>
      </c>
      <c r="I332" s="35">
        <v>0</v>
      </c>
      <c r="J332" s="84">
        <f t="shared" si="21"/>
        <v>1877</v>
      </c>
      <c r="K332" s="35">
        <v>1150</v>
      </c>
      <c r="L332" s="35">
        <v>727</v>
      </c>
      <c r="M332" s="84">
        <f t="shared" si="22"/>
        <v>102</v>
      </c>
      <c r="N332" s="35">
        <v>46</v>
      </c>
      <c r="O332" s="35">
        <v>56</v>
      </c>
      <c r="P332" s="84">
        <f t="shared" si="23"/>
        <v>710</v>
      </c>
      <c r="Q332" s="35">
        <v>111</v>
      </c>
      <c r="R332" s="35">
        <v>599</v>
      </c>
      <c r="S332"/>
      <c r="T332" s="145"/>
    </row>
    <row r="333" spans="1:20" ht="28.9" customHeight="1" thickBot="1" x14ac:dyDescent="0.35">
      <c r="A333"/>
      <c r="B333" s="25" t="s">
        <v>88</v>
      </c>
      <c r="C333" s="84">
        <f t="shared" si="18"/>
        <v>1904</v>
      </c>
      <c r="D333" s="84">
        <f t="shared" si="19"/>
        <v>0</v>
      </c>
      <c r="E333" s="35">
        <v>0</v>
      </c>
      <c r="F333" s="35">
        <v>0</v>
      </c>
      <c r="G333" s="84">
        <f t="shared" si="20"/>
        <v>0</v>
      </c>
      <c r="H333" s="35">
        <v>0</v>
      </c>
      <c r="I333" s="35">
        <v>0</v>
      </c>
      <c r="J333" s="84">
        <f t="shared" si="21"/>
        <v>1102</v>
      </c>
      <c r="K333" s="35">
        <v>820</v>
      </c>
      <c r="L333" s="35">
        <v>282</v>
      </c>
      <c r="M333" s="84">
        <f t="shared" si="22"/>
        <v>0</v>
      </c>
      <c r="N333" s="35">
        <v>0</v>
      </c>
      <c r="O333" s="35">
        <v>0</v>
      </c>
      <c r="P333" s="84">
        <f t="shared" si="23"/>
        <v>802</v>
      </c>
      <c r="Q333" s="35">
        <v>198</v>
      </c>
      <c r="R333" s="35">
        <v>604</v>
      </c>
      <c r="S333"/>
      <c r="T333" s="145"/>
    </row>
    <row r="334" spans="1:20" ht="19.5" customHeight="1" x14ac:dyDescent="0.3">
      <c r="A334"/>
      <c r="B334" s="152" t="s">
        <v>5</v>
      </c>
      <c r="C334" s="37">
        <f>SUM(D334+G334+J334+M334+P334)</f>
        <v>159173</v>
      </c>
      <c r="D334" s="37">
        <f>SUM(D308:D333)</f>
        <v>4030</v>
      </c>
      <c r="E334" s="37">
        <f t="shared" ref="E334:R334" si="24">SUM(E308:E333)</f>
        <v>0</v>
      </c>
      <c r="F334" s="37">
        <f t="shared" si="24"/>
        <v>4030</v>
      </c>
      <c r="G334" s="37">
        <f t="shared" si="24"/>
        <v>6</v>
      </c>
      <c r="H334" s="37">
        <f t="shared" si="24"/>
        <v>4</v>
      </c>
      <c r="I334" s="37">
        <f t="shared" si="24"/>
        <v>2</v>
      </c>
      <c r="J334" s="37">
        <f t="shared" si="24"/>
        <v>111169</v>
      </c>
      <c r="K334" s="37">
        <f t="shared" si="24"/>
        <v>72702</v>
      </c>
      <c r="L334" s="37">
        <f t="shared" si="24"/>
        <v>38467</v>
      </c>
      <c r="M334" s="37">
        <f t="shared" si="24"/>
        <v>4769</v>
      </c>
      <c r="N334" s="37">
        <f t="shared" si="24"/>
        <v>3089</v>
      </c>
      <c r="O334" s="37">
        <f t="shared" si="24"/>
        <v>1680</v>
      </c>
      <c r="P334" s="37">
        <f t="shared" si="24"/>
        <v>39199</v>
      </c>
      <c r="Q334" s="37">
        <f t="shared" si="24"/>
        <v>12296</v>
      </c>
      <c r="R334" s="37">
        <f t="shared" si="24"/>
        <v>26903</v>
      </c>
      <c r="S334"/>
      <c r="T334" s="145"/>
    </row>
    <row r="335" spans="1:20" ht="18" x14ac:dyDescent="0.3">
      <c r="B335" s="134" t="s">
        <v>217</v>
      </c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45"/>
    </row>
    <row r="336" spans="1:20" x14ac:dyDescent="0.3">
      <c r="B336" s="153"/>
      <c r="C336" s="153"/>
      <c r="D336" s="153"/>
      <c r="E336" s="153"/>
      <c r="F336" s="153"/>
      <c r="G336" s="153"/>
    </row>
    <row r="337" spans="2:86" ht="8.25" customHeight="1" x14ac:dyDescent="0.3"/>
    <row r="338" spans="2:86" ht="18" x14ac:dyDescent="0.3">
      <c r="B338" s="145"/>
      <c r="C338" s="154"/>
      <c r="D338" s="154"/>
      <c r="E338" s="154"/>
      <c r="F338" s="154"/>
      <c r="G338" s="154"/>
      <c r="H338" s="154"/>
      <c r="I338" s="154"/>
    </row>
    <row r="339" spans="2:86" x14ac:dyDescent="0.3">
      <c r="B339" s="155"/>
    </row>
    <row r="341" spans="2:86" ht="38.25" customHeight="1" x14ac:dyDescent="0.3">
      <c r="V341" s="5"/>
      <c r="W341" s="5"/>
      <c r="BA341" s="2"/>
      <c r="BB341" s="2"/>
    </row>
    <row r="342" spans="2:86" ht="108" customHeight="1" x14ac:dyDescent="0.3">
      <c r="V342" s="5"/>
      <c r="W342" s="5"/>
      <c r="BA342" s="2"/>
      <c r="BB342" s="2"/>
    </row>
    <row r="343" spans="2:86" x14ac:dyDescent="0.3">
      <c r="V343" s="5"/>
      <c r="W343" s="5"/>
      <c r="BA343" s="2"/>
      <c r="BB343" s="2"/>
    </row>
    <row r="344" spans="2:86" s="5" customFormat="1" x14ac:dyDescent="0.3">
      <c r="T344" s="2"/>
      <c r="U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</row>
    <row r="345" spans="2:86" s="5" customFormat="1" x14ac:dyDescent="0.3">
      <c r="T345" s="2"/>
      <c r="U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</row>
    <row r="346" spans="2:86" s="5" customFormat="1" x14ac:dyDescent="0.3">
      <c r="T346" s="2"/>
      <c r="U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</row>
    <row r="347" spans="2:86" s="5" customFormat="1" x14ac:dyDescent="0.3">
      <c r="T347" s="2"/>
      <c r="U347" s="2"/>
    </row>
    <row r="348" spans="2:86" s="5" customFormat="1" x14ac:dyDescent="0.3">
      <c r="T348" s="2"/>
      <c r="U348" s="2"/>
    </row>
    <row r="349" spans="2:86" s="5" customFormat="1" x14ac:dyDescent="0.3">
      <c r="T349" s="2"/>
      <c r="U349" s="2"/>
    </row>
    <row r="350" spans="2:86" s="5" customFormat="1" x14ac:dyDescent="0.3">
      <c r="T350" s="2"/>
      <c r="U350" s="2"/>
    </row>
    <row r="351" spans="2:86" s="5" customFormat="1" x14ac:dyDescent="0.3">
      <c r="T351" s="2"/>
      <c r="U351" s="2"/>
    </row>
    <row r="352" spans="2:86" s="5" customFormat="1" x14ac:dyDescent="0.3">
      <c r="T352" s="2"/>
      <c r="U352" s="2"/>
    </row>
    <row r="353" spans="2:88" s="5" customFormat="1" x14ac:dyDescent="0.3">
      <c r="T353" s="2"/>
      <c r="U353" s="2"/>
    </row>
    <row r="354" spans="2:88" s="5" customFormat="1" x14ac:dyDescent="0.3">
      <c r="T354" s="2"/>
      <c r="U354" s="2"/>
    </row>
    <row r="355" spans="2:88" s="5" customFormat="1" ht="19.899999999999999" customHeight="1" x14ac:dyDescent="0.3">
      <c r="T355" s="2"/>
      <c r="U355" s="2"/>
    </row>
    <row r="356" spans="2:88" s="5" customFormat="1" x14ac:dyDescent="0.3">
      <c r="T356" s="2"/>
      <c r="U356" s="2"/>
    </row>
    <row r="358" spans="2:88" s="5" customFormat="1" x14ac:dyDescent="0.3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</row>
    <row r="359" spans="2:88" s="5" customFormat="1" x14ac:dyDescent="0.3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</row>
  </sheetData>
  <autoFilter ref="M108:N134" xr:uid="{00000000-0009-0000-0000-000000000000}">
    <sortState xmlns:xlrd2="http://schemas.microsoft.com/office/spreadsheetml/2017/richdata2" ref="M109:N134">
      <sortCondition ref="N108:N134"/>
    </sortState>
  </autoFilter>
  <mergeCells count="243">
    <mergeCell ref="P306:P307"/>
    <mergeCell ref="Q306:R306"/>
    <mergeCell ref="B336:G336"/>
    <mergeCell ref="G306:G307"/>
    <mergeCell ref="H306:I306"/>
    <mergeCell ref="J306:J307"/>
    <mergeCell ref="K306:L306"/>
    <mergeCell ref="M306:M307"/>
    <mergeCell ref="N306:O306"/>
    <mergeCell ref="Q297:R297"/>
    <mergeCell ref="B305:B307"/>
    <mergeCell ref="C305:C307"/>
    <mergeCell ref="D305:F305"/>
    <mergeCell ref="G305:I305"/>
    <mergeCell ref="J305:L305"/>
    <mergeCell ref="M305:O305"/>
    <mergeCell ref="P305:R305"/>
    <mergeCell ref="D306:D307"/>
    <mergeCell ref="E306:F306"/>
    <mergeCell ref="P296:R296"/>
    <mergeCell ref="D297:D298"/>
    <mergeCell ref="E297:F297"/>
    <mergeCell ref="G297:G298"/>
    <mergeCell ref="H297:I297"/>
    <mergeCell ref="J297:J298"/>
    <mergeCell ref="K297:L297"/>
    <mergeCell ref="M297:M298"/>
    <mergeCell ref="N297:O297"/>
    <mergeCell ref="P297:P298"/>
    <mergeCell ref="L254:M254"/>
    <mergeCell ref="L272:M272"/>
    <mergeCell ref="L273:M273"/>
    <mergeCell ref="L274:M274"/>
    <mergeCell ref="B296:B298"/>
    <mergeCell ref="C296:C298"/>
    <mergeCell ref="D296:F296"/>
    <mergeCell ref="G296:I296"/>
    <mergeCell ref="J296:L296"/>
    <mergeCell ref="M296:O296"/>
    <mergeCell ref="Q235:R235"/>
    <mergeCell ref="L237:N237"/>
    <mergeCell ref="L238:N238"/>
    <mergeCell ref="L239:N239"/>
    <mergeCell ref="L240:N240"/>
    <mergeCell ref="L250:M251"/>
    <mergeCell ref="N250:N251"/>
    <mergeCell ref="O250:O251"/>
    <mergeCell ref="P250:Q250"/>
    <mergeCell ref="K202:R202"/>
    <mergeCell ref="B203:D203"/>
    <mergeCell ref="B235:E236"/>
    <mergeCell ref="F235:F236"/>
    <mergeCell ref="G235:G236"/>
    <mergeCell ref="H235:H236"/>
    <mergeCell ref="I235:I236"/>
    <mergeCell ref="L235:N236"/>
    <mergeCell ref="O235:O236"/>
    <mergeCell ref="P235:P236"/>
    <mergeCell ref="K192:N193"/>
    <mergeCell ref="O192:O193"/>
    <mergeCell ref="P192:P193"/>
    <mergeCell ref="Q192:Q193"/>
    <mergeCell ref="R192:R193"/>
    <mergeCell ref="B198:E198"/>
    <mergeCell ref="K188:N189"/>
    <mergeCell ref="O188:O189"/>
    <mergeCell ref="P188:P189"/>
    <mergeCell ref="Q188:Q189"/>
    <mergeCell ref="R188:R189"/>
    <mergeCell ref="K190:N191"/>
    <mergeCell ref="O190:O191"/>
    <mergeCell ref="P190:P191"/>
    <mergeCell ref="Q190:Q191"/>
    <mergeCell ref="R190:R191"/>
    <mergeCell ref="K184:N185"/>
    <mergeCell ref="O184:O185"/>
    <mergeCell ref="P184:P185"/>
    <mergeCell ref="Q184:Q185"/>
    <mergeCell ref="R184:R185"/>
    <mergeCell ref="K186:N187"/>
    <mergeCell ref="O186:O187"/>
    <mergeCell ref="P186:P187"/>
    <mergeCell ref="Q186:Q187"/>
    <mergeCell ref="R186:R187"/>
    <mergeCell ref="K180:N181"/>
    <mergeCell ref="O180:O181"/>
    <mergeCell ref="P180:P181"/>
    <mergeCell ref="Q180:Q181"/>
    <mergeCell ref="R180:R181"/>
    <mergeCell ref="K182:N183"/>
    <mergeCell ref="O182:O183"/>
    <mergeCell ref="P182:P183"/>
    <mergeCell ref="Q182:Q183"/>
    <mergeCell ref="R182:R183"/>
    <mergeCell ref="K176:N177"/>
    <mergeCell ref="O176:O177"/>
    <mergeCell ref="P176:P177"/>
    <mergeCell ref="Q176:Q177"/>
    <mergeCell ref="R176:R177"/>
    <mergeCell ref="K178:N179"/>
    <mergeCell ref="O178:O179"/>
    <mergeCell ref="P178:P179"/>
    <mergeCell ref="Q178:Q179"/>
    <mergeCell ref="R178:R179"/>
    <mergeCell ref="K172:N173"/>
    <mergeCell ref="O172:O173"/>
    <mergeCell ref="P172:P173"/>
    <mergeCell ref="Q172:Q173"/>
    <mergeCell ref="R172:R173"/>
    <mergeCell ref="K174:N175"/>
    <mergeCell ref="O174:O175"/>
    <mergeCell ref="P174:P175"/>
    <mergeCell ref="Q174:Q175"/>
    <mergeCell ref="R174:R175"/>
    <mergeCell ref="K168:N169"/>
    <mergeCell ref="O168:O169"/>
    <mergeCell ref="P168:P169"/>
    <mergeCell ref="Q168:Q169"/>
    <mergeCell ref="R168:R169"/>
    <mergeCell ref="K170:N171"/>
    <mergeCell ref="O170:O171"/>
    <mergeCell ref="P170:P171"/>
    <mergeCell ref="Q170:Q171"/>
    <mergeCell ref="R170:R171"/>
    <mergeCell ref="K164:N165"/>
    <mergeCell ref="O164:O165"/>
    <mergeCell ref="P164:P165"/>
    <mergeCell ref="Q164:Q165"/>
    <mergeCell ref="R164:R165"/>
    <mergeCell ref="K166:N167"/>
    <mergeCell ref="O166:O167"/>
    <mergeCell ref="P166:P167"/>
    <mergeCell ref="Q166:Q167"/>
    <mergeCell ref="R166:R167"/>
    <mergeCell ref="C102:D102"/>
    <mergeCell ref="C103:D103"/>
    <mergeCell ref="C104:D104"/>
    <mergeCell ref="C105:D105"/>
    <mergeCell ref="B109:C109"/>
    <mergeCell ref="B164:E164"/>
    <mergeCell ref="C96:D96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84:D84"/>
    <mergeCell ref="C85:D85"/>
    <mergeCell ref="C86:D86"/>
    <mergeCell ref="C87:D87"/>
    <mergeCell ref="C88:D88"/>
    <mergeCell ref="C89:D89"/>
    <mergeCell ref="I77:I78"/>
    <mergeCell ref="C79:D79"/>
    <mergeCell ref="C80:D80"/>
    <mergeCell ref="C81:D81"/>
    <mergeCell ref="C82:D82"/>
    <mergeCell ref="C83:D83"/>
    <mergeCell ref="J71:K71"/>
    <mergeCell ref="O71:P71"/>
    <mergeCell ref="J72:K72"/>
    <mergeCell ref="O72:P72"/>
    <mergeCell ref="B77:B78"/>
    <mergeCell ref="C77:D78"/>
    <mergeCell ref="E77:E78"/>
    <mergeCell ref="F77:F78"/>
    <mergeCell ref="G77:G78"/>
    <mergeCell ref="H77:H78"/>
    <mergeCell ref="B68:F68"/>
    <mergeCell ref="J68:K68"/>
    <mergeCell ref="O68:P68"/>
    <mergeCell ref="J69:K69"/>
    <mergeCell ref="O69:P69"/>
    <mergeCell ref="J70:K70"/>
    <mergeCell ref="O70:P70"/>
    <mergeCell ref="B66:F66"/>
    <mergeCell ref="J66:K66"/>
    <mergeCell ref="O66:P66"/>
    <mergeCell ref="B67:F67"/>
    <mergeCell ref="J67:K67"/>
    <mergeCell ref="O67:P67"/>
    <mergeCell ref="B64:F64"/>
    <mergeCell ref="J64:K64"/>
    <mergeCell ref="O64:P64"/>
    <mergeCell ref="B65:F65"/>
    <mergeCell ref="J65:K65"/>
    <mergeCell ref="O65:P65"/>
    <mergeCell ref="B62:F62"/>
    <mergeCell ref="J62:K62"/>
    <mergeCell ref="O62:P62"/>
    <mergeCell ref="B63:F63"/>
    <mergeCell ref="J63:K63"/>
    <mergeCell ref="O63:P63"/>
    <mergeCell ref="B60:F60"/>
    <mergeCell ref="J60:K60"/>
    <mergeCell ref="O60:P60"/>
    <mergeCell ref="B61:F61"/>
    <mergeCell ref="J61:K61"/>
    <mergeCell ref="O61:P61"/>
    <mergeCell ref="B58:F58"/>
    <mergeCell ref="J58:K58"/>
    <mergeCell ref="O58:P58"/>
    <mergeCell ref="B59:F59"/>
    <mergeCell ref="J59:K59"/>
    <mergeCell ref="O59:P59"/>
    <mergeCell ref="B54:F54"/>
    <mergeCell ref="B55:F55"/>
    <mergeCell ref="J55:K56"/>
    <mergeCell ref="O55:P56"/>
    <mergeCell ref="B56:F56"/>
    <mergeCell ref="B57:F57"/>
    <mergeCell ref="J57:K57"/>
    <mergeCell ref="O57:P57"/>
    <mergeCell ref="C41:D41"/>
    <mergeCell ref="L44:M44"/>
    <mergeCell ref="L45:M45"/>
    <mergeCell ref="L46:M46"/>
    <mergeCell ref="L47:M47"/>
    <mergeCell ref="B53:F53"/>
    <mergeCell ref="O30:O31"/>
    <mergeCell ref="P30:P31"/>
    <mergeCell ref="Q30:Q31"/>
    <mergeCell ref="K32:L32"/>
    <mergeCell ref="K33:L33"/>
    <mergeCell ref="K34:L34"/>
    <mergeCell ref="K21:L21"/>
    <mergeCell ref="K22:L22"/>
    <mergeCell ref="J30:J31"/>
    <mergeCell ref="K30:L31"/>
    <mergeCell ref="M30:M31"/>
    <mergeCell ref="N30:N31"/>
    <mergeCell ref="B6:R6"/>
    <mergeCell ref="B7:R7"/>
    <mergeCell ref="C16:H16"/>
    <mergeCell ref="J18:J19"/>
    <mergeCell ref="K18:L19"/>
    <mergeCell ref="K20:L20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2" fitToHeight="5" orientation="portrait" r:id="rId1"/>
  <headerFooter alignWithMargins="0"/>
  <rowBreaks count="4" manualBreakCount="4">
    <brk id="74" max="18" man="1"/>
    <brk id="139" max="18" man="1"/>
    <brk id="231" max="18" man="1"/>
    <brk id="30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2025-03-17T22:42:56Z</dcterms:created>
  <dcterms:modified xsi:type="dcterms:W3CDTF">2025-03-17T22:43:28Z</dcterms:modified>
</cp:coreProperties>
</file>