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rzo\"/>
    </mc:Choice>
  </mc:AlternateContent>
  <xr:revisionPtr revIDLastSave="0" documentId="8_{5A85E515-E1DA-4FC8-BC87-CC091FB6E169}" xr6:coauthVersionLast="47" xr6:coauthVersionMax="47" xr10:uidLastSave="{00000000-0000-0000-0000-000000000000}"/>
  <bookViews>
    <workbookView xWindow="2595" yWindow="2370" windowWidth="25185" windowHeight="11325" xr2:uid="{D70DA307-ABF5-4747-AC3E-4C287D568B1F}"/>
  </bookViews>
  <sheets>
    <sheet name="AP" sheetId="1" r:id="rId1"/>
  </sheets>
  <externalReferences>
    <externalReference r:id="rId2"/>
  </externalReferences>
  <definedNames>
    <definedName name="_xlnm._FilterDatabase" localSheetId="0" hidden="1">AP!$M$101:$N$127</definedName>
    <definedName name="_xlnm.Print_Area" localSheetId="0">AP!$A$1:$S$328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6" i="1" l="1"/>
  <c r="Q326" i="1"/>
  <c r="O326" i="1"/>
  <c r="N326" i="1"/>
  <c r="L326" i="1"/>
  <c r="K326" i="1"/>
  <c r="I326" i="1"/>
  <c r="H326" i="1"/>
  <c r="F326" i="1"/>
  <c r="E326" i="1"/>
  <c r="P325" i="1"/>
  <c r="M325" i="1"/>
  <c r="J325" i="1"/>
  <c r="G325" i="1"/>
  <c r="C325" i="1" s="1"/>
  <c r="D325" i="1"/>
  <c r="P324" i="1"/>
  <c r="M324" i="1"/>
  <c r="J324" i="1"/>
  <c r="G324" i="1"/>
  <c r="D324" i="1"/>
  <c r="C324" i="1"/>
  <c r="P323" i="1"/>
  <c r="M323" i="1"/>
  <c r="J323" i="1"/>
  <c r="G323" i="1"/>
  <c r="C323" i="1" s="1"/>
  <c r="D323" i="1"/>
  <c r="P322" i="1"/>
  <c r="M322" i="1"/>
  <c r="J322" i="1"/>
  <c r="G322" i="1"/>
  <c r="D322" i="1"/>
  <c r="C322" i="1"/>
  <c r="P321" i="1"/>
  <c r="M321" i="1"/>
  <c r="J321" i="1"/>
  <c r="G321" i="1"/>
  <c r="C321" i="1" s="1"/>
  <c r="D321" i="1"/>
  <c r="P320" i="1"/>
  <c r="M320" i="1"/>
  <c r="J320" i="1"/>
  <c r="G320" i="1"/>
  <c r="D320" i="1"/>
  <c r="C320" i="1"/>
  <c r="P319" i="1"/>
  <c r="M319" i="1"/>
  <c r="J319" i="1"/>
  <c r="G319" i="1"/>
  <c r="C319" i="1" s="1"/>
  <c r="D319" i="1"/>
  <c r="P318" i="1"/>
  <c r="M318" i="1"/>
  <c r="J318" i="1"/>
  <c r="G318" i="1"/>
  <c r="D318" i="1"/>
  <c r="C318" i="1"/>
  <c r="P317" i="1"/>
  <c r="M317" i="1"/>
  <c r="J317" i="1"/>
  <c r="G317" i="1"/>
  <c r="C317" i="1" s="1"/>
  <c r="D317" i="1"/>
  <c r="P316" i="1"/>
  <c r="M316" i="1"/>
  <c r="J316" i="1"/>
  <c r="G316" i="1"/>
  <c r="D316" i="1"/>
  <c r="C316" i="1"/>
  <c r="P315" i="1"/>
  <c r="M315" i="1"/>
  <c r="J315" i="1"/>
  <c r="G315" i="1"/>
  <c r="C315" i="1" s="1"/>
  <c r="D315" i="1"/>
  <c r="P314" i="1"/>
  <c r="M314" i="1"/>
  <c r="J314" i="1"/>
  <c r="G314" i="1"/>
  <c r="D314" i="1"/>
  <c r="C314" i="1"/>
  <c r="P313" i="1"/>
  <c r="M313" i="1"/>
  <c r="J313" i="1"/>
  <c r="G313" i="1"/>
  <c r="C313" i="1" s="1"/>
  <c r="D313" i="1"/>
  <c r="P312" i="1"/>
  <c r="M312" i="1"/>
  <c r="J312" i="1"/>
  <c r="G312" i="1"/>
  <c r="D312" i="1"/>
  <c r="C312" i="1"/>
  <c r="P311" i="1"/>
  <c r="M311" i="1"/>
  <c r="J311" i="1"/>
  <c r="G311" i="1"/>
  <c r="C311" i="1" s="1"/>
  <c r="D311" i="1"/>
  <c r="P310" i="1"/>
  <c r="M310" i="1"/>
  <c r="J310" i="1"/>
  <c r="G310" i="1"/>
  <c r="D310" i="1"/>
  <c r="C310" i="1"/>
  <c r="P309" i="1"/>
  <c r="M309" i="1"/>
  <c r="J309" i="1"/>
  <c r="G309" i="1"/>
  <c r="C309" i="1" s="1"/>
  <c r="D309" i="1"/>
  <c r="P308" i="1"/>
  <c r="M308" i="1"/>
  <c r="J308" i="1"/>
  <c r="G308" i="1"/>
  <c r="D308" i="1"/>
  <c r="C308" i="1"/>
  <c r="P307" i="1"/>
  <c r="M307" i="1"/>
  <c r="J307" i="1"/>
  <c r="G307" i="1"/>
  <c r="C307" i="1" s="1"/>
  <c r="D307" i="1"/>
  <c r="P306" i="1"/>
  <c r="M306" i="1"/>
  <c r="J306" i="1"/>
  <c r="G306" i="1"/>
  <c r="D306" i="1"/>
  <c r="C306" i="1"/>
  <c r="P305" i="1"/>
  <c r="M305" i="1"/>
  <c r="J305" i="1"/>
  <c r="G305" i="1"/>
  <c r="C305" i="1" s="1"/>
  <c r="D305" i="1"/>
  <c r="P304" i="1"/>
  <c r="M304" i="1"/>
  <c r="J304" i="1"/>
  <c r="G304" i="1"/>
  <c r="D304" i="1"/>
  <c r="C304" i="1"/>
  <c r="P303" i="1"/>
  <c r="M303" i="1"/>
  <c r="J303" i="1"/>
  <c r="G303" i="1"/>
  <c r="C303" i="1" s="1"/>
  <c r="D303" i="1"/>
  <c r="P302" i="1"/>
  <c r="M302" i="1"/>
  <c r="J302" i="1"/>
  <c r="G302" i="1"/>
  <c r="D302" i="1"/>
  <c r="C302" i="1"/>
  <c r="P301" i="1"/>
  <c r="M301" i="1"/>
  <c r="J301" i="1"/>
  <c r="G301" i="1"/>
  <c r="G326" i="1" s="1"/>
  <c r="D301" i="1"/>
  <c r="P300" i="1"/>
  <c r="P326" i="1" s="1"/>
  <c r="M300" i="1"/>
  <c r="M326" i="1" s="1"/>
  <c r="J300" i="1"/>
  <c r="J326" i="1" s="1"/>
  <c r="G300" i="1"/>
  <c r="D300" i="1"/>
  <c r="D326" i="1" s="1"/>
  <c r="C326" i="1" s="1"/>
  <c r="C300" i="1"/>
  <c r="R293" i="1"/>
  <c r="Q293" i="1"/>
  <c r="O293" i="1"/>
  <c r="N293" i="1"/>
  <c r="L293" i="1"/>
  <c r="K293" i="1"/>
  <c r="I293" i="1"/>
  <c r="H293" i="1"/>
  <c r="F293" i="1"/>
  <c r="E293" i="1"/>
  <c r="P292" i="1"/>
  <c r="M292" i="1"/>
  <c r="J292" i="1"/>
  <c r="G292" i="1"/>
  <c r="C292" i="1" s="1"/>
  <c r="D292" i="1"/>
  <c r="P291" i="1"/>
  <c r="M291" i="1"/>
  <c r="J291" i="1"/>
  <c r="G291" i="1"/>
  <c r="D291" i="1"/>
  <c r="C291" i="1"/>
  <c r="P290" i="1"/>
  <c r="P293" i="1" s="1"/>
  <c r="M290" i="1"/>
  <c r="M293" i="1" s="1"/>
  <c r="J290" i="1"/>
  <c r="J293" i="1" s="1"/>
  <c r="G290" i="1"/>
  <c r="G293" i="1" s="1"/>
  <c r="D290" i="1"/>
  <c r="D293" i="1" s="1"/>
  <c r="I283" i="1"/>
  <c r="H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O267" i="1"/>
  <c r="P267" i="1" s="1"/>
  <c r="N267" i="1"/>
  <c r="F267" i="1"/>
  <c r="P266" i="1"/>
  <c r="F266" i="1"/>
  <c r="P265" i="1"/>
  <c r="F265" i="1"/>
  <c r="P264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Q245" i="1"/>
  <c r="P245" i="1"/>
  <c r="F245" i="1"/>
  <c r="N244" i="1"/>
  <c r="F244" i="1"/>
  <c r="N243" i="1"/>
  <c r="F243" i="1"/>
  <c r="F242" i="1"/>
  <c r="F241" i="1"/>
  <c r="F240" i="1"/>
  <c r="F239" i="1"/>
  <c r="F238" i="1"/>
  <c r="F237" i="1"/>
  <c r="F236" i="1"/>
  <c r="F235" i="1"/>
  <c r="F234" i="1"/>
  <c r="F233" i="1"/>
  <c r="R232" i="1"/>
  <c r="Q232" i="1"/>
  <c r="F232" i="1"/>
  <c r="O231" i="1"/>
  <c r="F231" i="1"/>
  <c r="O230" i="1"/>
  <c r="F230" i="1"/>
  <c r="O229" i="1"/>
  <c r="F229" i="1"/>
  <c r="O228" i="1"/>
  <c r="F228" i="1"/>
  <c r="H221" i="1"/>
  <c r="G221" i="1"/>
  <c r="F221" i="1"/>
  <c r="E221" i="1"/>
  <c r="D221" i="1"/>
  <c r="I189" i="1"/>
  <c r="H189" i="1"/>
  <c r="F188" i="1"/>
  <c r="F187" i="1"/>
  <c r="G187" i="1" s="1"/>
  <c r="F186" i="1"/>
  <c r="R185" i="1"/>
  <c r="Q185" i="1"/>
  <c r="F185" i="1"/>
  <c r="G185" i="1" s="1"/>
  <c r="F184" i="1"/>
  <c r="O183" i="1"/>
  <c r="P183" i="1" s="1"/>
  <c r="F183" i="1"/>
  <c r="F182" i="1"/>
  <c r="G182" i="1" s="1"/>
  <c r="O181" i="1"/>
  <c r="F181" i="1"/>
  <c r="F180" i="1"/>
  <c r="O179" i="1"/>
  <c r="F179" i="1"/>
  <c r="F178" i="1"/>
  <c r="O177" i="1"/>
  <c r="F177" i="1"/>
  <c r="F176" i="1"/>
  <c r="O175" i="1"/>
  <c r="F175" i="1"/>
  <c r="F174" i="1"/>
  <c r="O173" i="1"/>
  <c r="F173" i="1"/>
  <c r="F172" i="1"/>
  <c r="O171" i="1"/>
  <c r="F171" i="1"/>
  <c r="F170" i="1"/>
  <c r="O169" i="1"/>
  <c r="F169" i="1"/>
  <c r="F168" i="1"/>
  <c r="O167" i="1"/>
  <c r="F167" i="1"/>
  <c r="F166" i="1"/>
  <c r="O165" i="1"/>
  <c r="F165" i="1"/>
  <c r="F164" i="1"/>
  <c r="O163" i="1"/>
  <c r="F163" i="1"/>
  <c r="F162" i="1"/>
  <c r="O161" i="1"/>
  <c r="F161" i="1"/>
  <c r="F160" i="1"/>
  <c r="O159" i="1"/>
  <c r="F159" i="1"/>
  <c r="F158" i="1"/>
  <c r="O157" i="1"/>
  <c r="O185" i="1" s="1"/>
  <c r="F157" i="1"/>
  <c r="F189" i="1" s="1"/>
  <c r="F156" i="1"/>
  <c r="R148" i="1"/>
  <c r="Q148" i="1"/>
  <c r="O147" i="1"/>
  <c r="O146" i="1"/>
  <c r="O145" i="1"/>
  <c r="O144" i="1"/>
  <c r="E144" i="1"/>
  <c r="D144" i="1"/>
  <c r="O143" i="1"/>
  <c r="C143" i="1"/>
  <c r="O142" i="1"/>
  <c r="C142" i="1"/>
  <c r="O141" i="1"/>
  <c r="O148" i="1" s="1"/>
  <c r="C141" i="1"/>
  <c r="C144" i="1" s="1"/>
  <c r="E145" i="1" s="1"/>
  <c r="I129" i="1"/>
  <c r="I130" i="1" s="1"/>
  <c r="H129" i="1"/>
  <c r="D129" i="1" s="1"/>
  <c r="G129" i="1"/>
  <c r="F129" i="1"/>
  <c r="E129" i="1"/>
  <c r="E130" i="1" s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I97" i="1"/>
  <c r="H97" i="1"/>
  <c r="G97" i="1"/>
  <c r="F97" i="1"/>
  <c r="E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O77" i="1"/>
  <c r="N77" i="1"/>
  <c r="M77" i="1"/>
  <c r="C77" i="1"/>
  <c r="O76" i="1"/>
  <c r="C76" i="1"/>
  <c r="O75" i="1"/>
  <c r="C75" i="1"/>
  <c r="O74" i="1"/>
  <c r="C74" i="1"/>
  <c r="C73" i="1"/>
  <c r="C72" i="1"/>
  <c r="C71" i="1"/>
  <c r="C97" i="1" s="1"/>
  <c r="Q66" i="1"/>
  <c r="R65" i="1" s="1"/>
  <c r="L66" i="1"/>
  <c r="M56" i="1" s="1"/>
  <c r="R62" i="1"/>
  <c r="M62" i="1"/>
  <c r="R60" i="1"/>
  <c r="M60" i="1"/>
  <c r="G60" i="1"/>
  <c r="H59" i="1" s="1"/>
  <c r="R59" i="1"/>
  <c r="M59" i="1"/>
  <c r="R58" i="1"/>
  <c r="H58" i="1"/>
  <c r="H57" i="1"/>
  <c r="R56" i="1"/>
  <c r="H56" i="1"/>
  <c r="R55" i="1"/>
  <c r="M55" i="1"/>
  <c r="R54" i="1"/>
  <c r="H54" i="1"/>
  <c r="H53" i="1"/>
  <c r="R52" i="1"/>
  <c r="H52" i="1"/>
  <c r="R51" i="1"/>
  <c r="M51" i="1"/>
  <c r="R50" i="1"/>
  <c r="H50" i="1"/>
  <c r="H48" i="1"/>
  <c r="H47" i="1"/>
  <c r="H46" i="1"/>
  <c r="N44" i="1"/>
  <c r="O42" i="1" s="1"/>
  <c r="O43" i="1"/>
  <c r="O41" i="1"/>
  <c r="O44" i="1" s="1"/>
  <c r="Q35" i="1"/>
  <c r="P35" i="1"/>
  <c r="O35" i="1"/>
  <c r="N35" i="1"/>
  <c r="M35" i="1"/>
  <c r="R35" i="1" s="1"/>
  <c r="K35" i="1"/>
  <c r="K23" i="1"/>
  <c r="P146" i="1" l="1"/>
  <c r="P143" i="1"/>
  <c r="P147" i="1"/>
  <c r="P145" i="1"/>
  <c r="P141" i="1"/>
  <c r="P229" i="1"/>
  <c r="G241" i="1"/>
  <c r="G257" i="1"/>
  <c r="G276" i="1"/>
  <c r="F130" i="1"/>
  <c r="G130" i="1"/>
  <c r="D145" i="1"/>
  <c r="C145" i="1" s="1"/>
  <c r="G234" i="1"/>
  <c r="G246" i="1"/>
  <c r="G262" i="1"/>
  <c r="G277" i="1"/>
  <c r="C293" i="1"/>
  <c r="D130" i="1"/>
  <c r="P142" i="1"/>
  <c r="G188" i="1"/>
  <c r="G186" i="1"/>
  <c r="G184" i="1"/>
  <c r="G179" i="1"/>
  <c r="G178" i="1"/>
  <c r="G177" i="1"/>
  <c r="G174" i="1"/>
  <c r="G173" i="1"/>
  <c r="G170" i="1"/>
  <c r="G169" i="1"/>
  <c r="G166" i="1"/>
  <c r="G165" i="1"/>
  <c r="G162" i="1"/>
  <c r="G161" i="1"/>
  <c r="G158" i="1"/>
  <c r="G157" i="1"/>
  <c r="G180" i="1"/>
  <c r="G176" i="1"/>
  <c r="G171" i="1"/>
  <c r="G167" i="1"/>
  <c r="G164" i="1"/>
  <c r="G160" i="1"/>
  <c r="G156" i="1"/>
  <c r="G183" i="1"/>
  <c r="G175" i="1"/>
  <c r="G172" i="1"/>
  <c r="G168" i="1"/>
  <c r="G163" i="1"/>
  <c r="G159" i="1"/>
  <c r="G181" i="1"/>
  <c r="P230" i="1"/>
  <c r="G245" i="1"/>
  <c r="G259" i="1"/>
  <c r="G278" i="1"/>
  <c r="P144" i="1"/>
  <c r="P181" i="1"/>
  <c r="P173" i="1"/>
  <c r="P169" i="1"/>
  <c r="P165" i="1"/>
  <c r="P161" i="1"/>
  <c r="P157" i="1"/>
  <c r="P179" i="1"/>
  <c r="P175" i="1"/>
  <c r="P171" i="1"/>
  <c r="P167" i="1"/>
  <c r="P163" i="1"/>
  <c r="P159" i="1"/>
  <c r="P177" i="1"/>
  <c r="G240" i="1"/>
  <c r="G256" i="1"/>
  <c r="G271" i="1"/>
  <c r="O232" i="1"/>
  <c r="P228" i="1" s="1"/>
  <c r="M50" i="1"/>
  <c r="M54" i="1"/>
  <c r="M58" i="1"/>
  <c r="R64" i="1"/>
  <c r="M53" i="1"/>
  <c r="M57" i="1"/>
  <c r="M61" i="1"/>
  <c r="M63" i="1"/>
  <c r="M65" i="1"/>
  <c r="H130" i="1"/>
  <c r="N245" i="1"/>
  <c r="O244" i="1" s="1"/>
  <c r="F283" i="1"/>
  <c r="G267" i="1" s="1"/>
  <c r="C290" i="1"/>
  <c r="C301" i="1"/>
  <c r="M64" i="1"/>
  <c r="H45" i="1"/>
  <c r="H49" i="1"/>
  <c r="H51" i="1"/>
  <c r="M52" i="1"/>
  <c r="R53" i="1"/>
  <c r="R66" i="1" s="1"/>
  <c r="H55" i="1"/>
  <c r="R57" i="1"/>
  <c r="R61" i="1"/>
  <c r="R63" i="1"/>
  <c r="G266" i="1" l="1"/>
  <c r="G236" i="1"/>
  <c r="G243" i="1"/>
  <c r="G279" i="1"/>
  <c r="G264" i="1"/>
  <c r="G248" i="1"/>
  <c r="G231" i="1"/>
  <c r="G270" i="1"/>
  <c r="G251" i="1"/>
  <c r="G239" i="1"/>
  <c r="G269" i="1"/>
  <c r="G254" i="1"/>
  <c r="G242" i="1"/>
  <c r="G230" i="1"/>
  <c r="G268" i="1"/>
  <c r="G249" i="1"/>
  <c r="G233" i="1"/>
  <c r="G275" i="1"/>
  <c r="G260" i="1"/>
  <c r="O243" i="1"/>
  <c r="O245" i="1" s="1"/>
  <c r="G229" i="1"/>
  <c r="P185" i="1"/>
  <c r="G282" i="1"/>
  <c r="G263" i="1"/>
  <c r="G247" i="1"/>
  <c r="G235" i="1"/>
  <c r="G281" i="1"/>
  <c r="G265" i="1"/>
  <c r="G250" i="1"/>
  <c r="G238" i="1"/>
  <c r="G228" i="1"/>
  <c r="G280" i="1"/>
  <c r="G261" i="1"/>
  <c r="G244" i="1"/>
  <c r="P231" i="1"/>
  <c r="P232" i="1" s="1"/>
  <c r="M66" i="1"/>
  <c r="H60" i="1"/>
  <c r="G252" i="1"/>
  <c r="G274" i="1"/>
  <c r="G255" i="1"/>
  <c r="G189" i="1"/>
  <c r="G273" i="1"/>
  <c r="G258" i="1"/>
  <c r="G232" i="1"/>
  <c r="G272" i="1"/>
  <c r="G253" i="1"/>
  <c r="G237" i="1"/>
  <c r="P148" i="1"/>
  <c r="G283" i="1" l="1"/>
</calcChain>
</file>

<file path=xl/sharedStrings.xml><?xml version="1.0" encoding="utf-8"?>
<sst xmlns="http://schemas.openxmlformats.org/spreadsheetml/2006/main" count="492" uniqueCount="219">
  <si>
    <t>REPORTE ESTADÍSTICO DE ACCIONES PREVENTIVAS REALIZADAS POR LOS CENTROS EMERGENCIA MUJER</t>
  </si>
  <si>
    <t>Periodo: Enero - Marzo, 2025 (Preliminar)</t>
  </si>
  <si>
    <t>Periodo: 2021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</si>
  <si>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</si>
  <si>
    <t>Mes</t>
  </si>
  <si>
    <t>Total</t>
  </si>
  <si>
    <t>Enero</t>
  </si>
  <si>
    <t>Febrero</t>
  </si>
  <si>
    <t>Marzo</t>
  </si>
  <si>
    <t>Estrategia comunitaria</t>
  </si>
  <si>
    <t>Estrategia educativa</t>
  </si>
  <si>
    <t>Estrategia comunicacional</t>
  </si>
  <si>
    <t>Acciones transversales</t>
  </si>
  <si>
    <t>PPoR</t>
  </si>
  <si>
    <t>Leyenda</t>
  </si>
  <si>
    <t>Intervalo</t>
  </si>
  <si>
    <t>142 a 535 acciones</t>
  </si>
  <si>
    <t>536 a 928 acciones</t>
  </si>
  <si>
    <t>929 a 1 321 acciones</t>
  </si>
  <si>
    <t>1 322 a 1 714 acciones</t>
  </si>
  <si>
    <t>1 715 a 2 107 acciones</t>
  </si>
  <si>
    <t>2 108 a 4 036 acciones</t>
  </si>
  <si>
    <t>Participación del Programa Nacional Aurora</t>
  </si>
  <si>
    <t>% Acción</t>
  </si>
  <si>
    <t>Organizador</t>
  </si>
  <si>
    <t>Coorganizador</t>
  </si>
  <si>
    <t>Invitado</t>
  </si>
  <si>
    <t>Intervención</t>
  </si>
  <si>
    <t>%</t>
  </si>
  <si>
    <t>Capacitación y sensibilización a la comunidad</t>
  </si>
  <si>
    <t>Orientación a varones para la construcción de una nueva forma de masculinidad que no permita la transmisión del ciclo de violencia</t>
  </si>
  <si>
    <t>Desarrollo de habilidades para fortalecer autoestima y capacidad de decisión frente a situaciones de violencia</t>
  </si>
  <si>
    <t>Empoderamiento socioeconómico de las mujeres víctimas o en situación de riesgo</t>
  </si>
  <si>
    <t>Institución que coorganizó con el Programa Nacional Aurora</t>
  </si>
  <si>
    <t>Institución que invitó al Programa Nacional Aurora</t>
  </si>
  <si>
    <t>Prevención en la comunidad educativa</t>
  </si>
  <si>
    <t>Acciones de sensibilización campaña 25 de noviembre</t>
  </si>
  <si>
    <t>Gobiernos regionales</t>
  </si>
  <si>
    <t>Comunicación para el cambio de comportamiento</t>
  </si>
  <si>
    <t>Gobiernos locales (Prov./Dist.)</t>
  </si>
  <si>
    <t>Incidencia con autoridades, espacios de concertación y empresas</t>
  </si>
  <si>
    <t>Instituciones educativas</t>
  </si>
  <si>
    <t>Desarrollo de capacidades</t>
  </si>
  <si>
    <t>Universidades/Institutos</t>
  </si>
  <si>
    <t>Acciones de movilización masiva, artísticas, culturales y edu-entretenimiento</t>
  </si>
  <si>
    <t>Instituciones públicas</t>
  </si>
  <si>
    <t>Acciones en tambos</t>
  </si>
  <si>
    <t>Instituciones privadas</t>
  </si>
  <si>
    <t>Empoderamiento económico</t>
  </si>
  <si>
    <t>Iglesias</t>
  </si>
  <si>
    <t>Fortalecimiento organizacional comunitario</t>
  </si>
  <si>
    <t>Organizaciones sociales</t>
  </si>
  <si>
    <t>Fortalecimiento de habilidades de decisión</t>
  </si>
  <si>
    <t>Comité/Mesa/Red</t>
  </si>
  <si>
    <t>Trabajo con hombres</t>
  </si>
  <si>
    <t>Comunidades</t>
  </si>
  <si>
    <t>Agencias de cooperación internacional</t>
  </si>
  <si>
    <t>Empresas</t>
  </si>
  <si>
    <t>Medios de comunicación</t>
  </si>
  <si>
    <t>ONG</t>
  </si>
  <si>
    <t>Otras instituciones</t>
  </si>
  <si>
    <t>Gobiernos locales (Distritales)</t>
  </si>
  <si>
    <t>Región</t>
  </si>
  <si>
    <t>Amazonas</t>
  </si>
  <si>
    <t>Ancash</t>
  </si>
  <si>
    <t>Apurimac</t>
  </si>
  <si>
    <t>Variación porcentual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</si>
  <si>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</si>
  <si>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</si>
  <si>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</si>
  <si>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</si>
  <si>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</si>
  <si>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</si>
  <si>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</si>
  <si>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</si>
  <si>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</si>
  <si>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</si>
  <si>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</si>
  <si>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</si>
  <si>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</si>
  <si>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</si>
  <si>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</si>
  <si>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</si>
  <si>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</si>
  <si>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</si>
  <si>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</si>
  <si>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</si>
  <si>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</si>
  <si>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</si>
  <si>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</si>
  <si>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</t>
  </si>
  <si>
    <t>Región de ubicación del CEM</t>
  </si>
  <si>
    <t>Total de acciones preventivas</t>
  </si>
  <si>
    <t>2025 *</t>
  </si>
  <si>
    <t>Huánuco</t>
  </si>
  <si>
    <t>Apurímac</t>
  </si>
  <si>
    <t>Áncash</t>
  </si>
  <si>
    <t>San Martín</t>
  </si>
  <si>
    <t>Junín</t>
  </si>
  <si>
    <t>* Información estadística preliminar a marzo de 2025.</t>
  </si>
  <si>
    <t>SECCION II: CARACTERISTICAS DE LA POBLACIÓN INFORMADA EN LAS ACCIONES PREVENTIVAS</t>
  </si>
  <si>
    <t>Mujer</t>
  </si>
  <si>
    <t>Hombre</t>
  </si>
  <si>
    <t>Grupo
de edad</t>
  </si>
  <si>
    <t>&lt; 6 años</t>
  </si>
  <si>
    <t>6 a 11 años</t>
  </si>
  <si>
    <t>12 a 14 años</t>
  </si>
  <si>
    <t>15 a 17 años</t>
  </si>
  <si>
    <t>18 a 29 años</t>
  </si>
  <si>
    <t>30 a 59 años</t>
  </si>
  <si>
    <t>60 a más años</t>
  </si>
  <si>
    <t>Tipo de beneficiario/a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</si>
  <si>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</si>
  <si>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</si>
  <si>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</si>
  <si>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</si>
  <si>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</si>
  <si>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</si>
  <si>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</si>
  <si>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</si>
  <si>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</si>
  <si>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</si>
  <si>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</si>
  <si>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en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</si>
  <si>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</si>
  <si>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</si>
  <si>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</si>
  <si>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</si>
  <si>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</si>
  <si>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</si>
  <si>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</si>
  <si>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</si>
  <si>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</si>
  <si>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</si>
  <si>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organizaciones sociales</t>
  </si>
  <si>
    <t>Integrantes de redes comunales</t>
  </si>
  <si>
    <t>Representantes de ONG</t>
  </si>
  <si>
    <t>Integrantes de Instancia/Mesa/Comité/Red</t>
  </si>
  <si>
    <t>Agentes comunitarios</t>
  </si>
  <si>
    <t>Hombres y mujeres integrantes de hogares</t>
  </si>
  <si>
    <t>Autoridades académicas</t>
  </si>
  <si>
    <t>Servidores/as públicos/as</t>
  </si>
  <si>
    <t>Trabajadores/as del hogar</t>
  </si>
  <si>
    <t>Población en general</t>
  </si>
  <si>
    <t>Otro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</si>
  <si>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  <r>
      <rPr>
        <b/>
        <sz val="12"/>
        <color theme="1"/>
        <rFont val="Arial Narrow"/>
        <family val="2"/>
      </rPr>
      <t>, Año 2025</t>
    </r>
  </si>
  <si>
    <t>2 510 a 9 591 personas</t>
  </si>
  <si>
    <t>9 592 a 16 673 personas</t>
  </si>
  <si>
    <t>16 674 a 23 755 personas</t>
  </si>
  <si>
    <t>23 756 a 30 836 personas</t>
  </si>
  <si>
    <t>30 837 a 37 918 personas</t>
  </si>
  <si>
    <t>37 919 a 58 992 personas</t>
  </si>
  <si>
    <t>Temática principal de la acción preventiva</t>
  </si>
  <si>
    <t>Tipo de acción preventiva</t>
  </si>
  <si>
    <t>Sexo</t>
  </si>
  <si>
    <t>Derechos humanos y ciudadanía</t>
  </si>
  <si>
    <t>Sostenida</t>
  </si>
  <si>
    <t>Derechos sexuales y reproductivos</t>
  </si>
  <si>
    <t>Breve</t>
  </si>
  <si>
    <t>Género</t>
  </si>
  <si>
    <t>Asistencia técnica</t>
  </si>
  <si>
    <t>Masculinidad</t>
  </si>
  <si>
    <t>A demanda</t>
  </si>
  <si>
    <t>Gestión, planificación y redes</t>
  </si>
  <si>
    <t>Liderazgo</t>
  </si>
  <si>
    <t>Violencia contra la mujer</t>
  </si>
  <si>
    <t>Violencia contra los integrantes del grupo familiar / Violencia familiar</t>
  </si>
  <si>
    <t>Violencia de género</t>
  </si>
  <si>
    <t>Feminicidio/Tentativa</t>
  </si>
  <si>
    <t>Violencia en relaciones de pareja</t>
  </si>
  <si>
    <t>Violencia física</t>
  </si>
  <si>
    <t>Violencia psicológica</t>
  </si>
  <si>
    <t>Violencia económica/Patrimonial</t>
  </si>
  <si>
    <t>Área donde se realizó la acción preventiva</t>
  </si>
  <si>
    <t>Violencia sexual</t>
  </si>
  <si>
    <t>Trata</t>
  </si>
  <si>
    <t>Urbana</t>
  </si>
  <si>
    <t>Acoso sexual en espacios públicos</t>
  </si>
  <si>
    <t>Rural</t>
  </si>
  <si>
    <t>Hostigamiento sexual</t>
  </si>
  <si>
    <t>Prostitución forzada</t>
  </si>
  <si>
    <t>Explotación sexual comercial</t>
  </si>
  <si>
    <t>Violencia contra mujeres migrantes</t>
  </si>
  <si>
    <t>Violencia contra mujeres privadas de libertad</t>
  </si>
  <si>
    <t>Violencia contra mujeres con discapacidad</t>
  </si>
  <si>
    <t>Violencia por orientación sexual</t>
  </si>
  <si>
    <t>Violencia contra mujeres indígenas u originarias</t>
  </si>
  <si>
    <t>Violencia contra mujeres afroperuanas</t>
  </si>
  <si>
    <t>Violencia contra mujeres adultas mayores</t>
  </si>
  <si>
    <t>Violencia en los servicios de salud sexual y reproductivo</t>
  </si>
  <si>
    <t>Esterilizaciones forzadas</t>
  </si>
  <si>
    <t>Violencia contra mujeres con VIH</t>
  </si>
  <si>
    <t>Violencia y TIC</t>
  </si>
  <si>
    <t>Violencia en conflictos sociales</t>
  </si>
  <si>
    <t>Violencia en conflicto armado</t>
  </si>
  <si>
    <t>Acoso político</t>
  </si>
  <si>
    <t>Secuestro / Tortura</t>
  </si>
  <si>
    <t>Violencia Institucional</t>
  </si>
  <si>
    <t>Maltrato infantil y adolescente</t>
  </si>
  <si>
    <t>Abuso sexual infantil</t>
  </si>
  <si>
    <t>Prevención de drogas asociados a la violencia</t>
  </si>
  <si>
    <t>Bullying / Violencia escolar</t>
  </si>
  <si>
    <t>Marco normativo internacional y nacional</t>
  </si>
  <si>
    <t>Seguridad ciudadana</t>
  </si>
  <si>
    <t>Planes nacionales</t>
  </si>
  <si>
    <t>Descentralización</t>
  </si>
  <si>
    <t>Organización comunal</t>
  </si>
  <si>
    <t>Estrategias de prevención de la violencia</t>
  </si>
  <si>
    <t>Buen trato</t>
  </si>
  <si>
    <t>Crecimiento y desarrollo personal / Familiar</t>
  </si>
  <si>
    <t>Pautas de crianza</t>
  </si>
  <si>
    <t>Familia</t>
  </si>
  <si>
    <t>Emprendimiento económico</t>
  </si>
  <si>
    <t>Calidad de atención frente a la violencia</t>
  </si>
  <si>
    <t>Tolerancia social</t>
  </si>
  <si>
    <t>Tratamiento de la noticia</t>
  </si>
  <si>
    <t xml:space="preserve"> </t>
  </si>
  <si>
    <t>Subtotal</t>
  </si>
  <si>
    <t>Fuente: Registro de acciones preventivas / SGIC / UPPM /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</si>
</sst>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indexed="8"/>
      <name val="Arial Narrow"/>
      <family val="2"/>
    </font>
    <font>
      <sz val="10"/>
      <name val="Univers"/>
      <family val="2"/>
    </font>
    <font>
      <sz val="11"/>
      <name val="Calibri"/>
      <family val="2"/>
      <scheme val="minor"/>
    </font>
    <font>
      <b/>
      <sz val="10"/>
      <color indexed="8"/>
      <name val="Arial Narrow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 Narrow"/>
      <family val="2"/>
    </font>
    <font>
      <b/>
      <sz val="11"/>
      <name val="Arial"/>
      <family val="2"/>
    </font>
    <font>
      <b/>
      <sz val="11"/>
      <color theme="1"/>
      <name val="Arial Narrow"/>
      <family val="2"/>
    </font>
    <font>
      <b/>
      <sz val="10.5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4"/>
      <color rgb="FFFF8080"/>
      <name val="Arial Narrow"/>
      <family val="2"/>
    </font>
    <font>
      <b/>
      <sz val="1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rgb="FF75717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7F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0CECE"/>
        <bgColor indexed="9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23" fillId="0" borderId="0" applyBorder="0"/>
    <xf numFmtId="0" fontId="26" fillId="0" borderId="0"/>
    <xf numFmtId="9" fontId="7" fillId="0" borderId="0" applyFont="0" applyFill="0" applyBorder="0" applyAlignment="0" applyProtection="0"/>
  </cellStyleXfs>
  <cellXfs count="1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0" borderId="0" xfId="0" applyFont="1"/>
    <xf numFmtId="0" fontId="8" fillId="3" borderId="0" xfId="2" applyFont="1" applyFill="1" applyAlignment="1">
      <alignment horizontal="centerContinuous" vertical="center"/>
    </xf>
    <xf numFmtId="0" fontId="9" fillId="4" borderId="0" xfId="0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8" fillId="0" borderId="0" xfId="0" applyFont="1" applyAlignment="1">
      <alignment horizontal="center" wrapText="1"/>
    </xf>
    <xf numFmtId="0" fontId="17" fillId="4" borderId="0" xfId="0" applyFont="1" applyFill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21" fillId="4" borderId="4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center" wrapText="1"/>
    </xf>
    <xf numFmtId="3" fontId="21" fillId="4" borderId="5" xfId="0" applyNumberFormat="1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3" fontId="22" fillId="6" borderId="6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4" fillId="8" borderId="8" xfId="3" applyFont="1" applyFill="1" applyBorder="1" applyAlignment="1">
      <alignment horizontal="center" vertical="center"/>
    </xf>
    <xf numFmtId="0" fontId="24" fillId="8" borderId="9" xfId="3" applyFont="1" applyFill="1" applyBorder="1" applyAlignment="1">
      <alignment horizontal="center" vertical="center"/>
    </xf>
    <xf numFmtId="0" fontId="24" fillId="8" borderId="10" xfId="3" applyFont="1" applyFill="1" applyBorder="1" applyAlignment="1">
      <alignment horizontal="center" vertical="center"/>
    </xf>
    <xf numFmtId="3" fontId="25" fillId="4" borderId="3" xfId="0" applyNumberFormat="1" applyFont="1" applyFill="1" applyBorder="1" applyAlignment="1">
      <alignment horizontal="center" vertical="center" wrapText="1"/>
    </xf>
    <xf numFmtId="0" fontId="27" fillId="9" borderId="11" xfId="4" applyFont="1" applyFill="1" applyBorder="1"/>
    <xf numFmtId="3" fontId="27" fillId="0" borderId="9" xfId="3" applyNumberFormat="1" applyFont="1" applyBorder="1" applyAlignment="1">
      <alignment horizontal="left" vertical="center"/>
    </xf>
    <xf numFmtId="3" fontId="27" fillId="0" borderId="8" xfId="3" applyNumberFormat="1" applyFont="1" applyBorder="1" applyAlignment="1">
      <alignment horizontal="left" vertical="center"/>
    </xf>
    <xf numFmtId="0" fontId="27" fillId="10" borderId="11" xfId="4" applyFont="1" applyFill="1" applyBorder="1"/>
    <xf numFmtId="0" fontId="27" fillId="11" borderId="11" xfId="4" applyFont="1" applyFill="1" applyBorder="1"/>
    <xf numFmtId="0" fontId="22" fillId="6" borderId="6" xfId="0" applyFont="1" applyFill="1" applyBorder="1" applyAlignment="1">
      <alignment horizontal="left" vertical="center" wrapText="1"/>
    </xf>
    <xf numFmtId="3" fontId="22" fillId="6" borderId="6" xfId="0" applyNumberFormat="1" applyFont="1" applyFill="1" applyBorder="1" applyAlignment="1">
      <alignment horizontal="center" vertical="center" wrapText="1"/>
    </xf>
    <xf numFmtId="3" fontId="17" fillId="4" borderId="0" xfId="0" applyNumberFormat="1" applyFont="1" applyFill="1" applyAlignment="1">
      <alignment horizontal="left" vertical="center"/>
    </xf>
    <xf numFmtId="0" fontId="27" fillId="12" borderId="11" xfId="4" applyFont="1" applyFill="1" applyBorder="1"/>
    <xf numFmtId="0" fontId="27" fillId="13" borderId="11" xfId="4" applyFont="1" applyFill="1" applyBorder="1"/>
    <xf numFmtId="0" fontId="27" fillId="14" borderId="12" xfId="4" applyFont="1" applyFill="1" applyBorder="1"/>
    <xf numFmtId="0" fontId="20" fillId="4" borderId="0" xfId="0" applyFont="1" applyFill="1" applyAlignment="1">
      <alignment horizontal="left" vertical="center"/>
    </xf>
    <xf numFmtId="0" fontId="20" fillId="7" borderId="7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left" vertical="center" wrapText="1"/>
    </xf>
    <xf numFmtId="3" fontId="25" fillId="16" borderId="3" xfId="0" applyNumberFormat="1" applyFont="1" applyFill="1" applyBorder="1" applyAlignment="1">
      <alignment horizontal="center" vertical="center" wrapText="1"/>
    </xf>
    <xf numFmtId="164" fontId="21" fillId="16" borderId="3" xfId="1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9" fontId="22" fillId="6" borderId="6" xfId="1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left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164" fontId="22" fillId="6" borderId="6" xfId="1" applyNumberFormat="1" applyFont="1" applyFill="1" applyBorder="1" applyAlignment="1">
      <alignment horizontal="center" vertical="center" wrapText="1"/>
    </xf>
    <xf numFmtId="0" fontId="29" fillId="17" borderId="0" xfId="2" applyFont="1" applyFill="1" applyAlignment="1">
      <alignment vertical="top"/>
    </xf>
    <xf numFmtId="0" fontId="30" fillId="18" borderId="14" xfId="2" applyFont="1" applyFill="1" applyBorder="1" applyAlignment="1">
      <alignment horizontal="center" vertical="center" wrapText="1"/>
    </xf>
    <xf numFmtId="0" fontId="30" fillId="18" borderId="15" xfId="2" applyFont="1" applyFill="1" applyBorder="1" applyAlignment="1">
      <alignment horizontal="center" vertical="center" wrapText="1"/>
    </xf>
    <xf numFmtId="0" fontId="30" fillId="18" borderId="16" xfId="2" applyFont="1" applyFill="1" applyBorder="1" applyAlignment="1">
      <alignment horizontal="center" vertical="center" wrapText="1"/>
    </xf>
    <xf numFmtId="0" fontId="30" fillId="18" borderId="17" xfId="2" applyFont="1" applyFill="1" applyBorder="1" applyAlignment="1">
      <alignment horizontal="center" vertical="center" wrapText="1"/>
    </xf>
    <xf numFmtId="3" fontId="20" fillId="0" borderId="18" xfId="2" applyNumberFormat="1" applyFont="1" applyBorder="1" applyAlignment="1">
      <alignment horizontal="left" vertical="center"/>
    </xf>
    <xf numFmtId="3" fontId="30" fillId="0" borderId="18" xfId="2" applyNumberFormat="1" applyFont="1" applyBorder="1" applyAlignment="1">
      <alignment horizontal="center" vertical="center"/>
    </xf>
    <xf numFmtId="3" fontId="22" fillId="0" borderId="18" xfId="2" applyNumberFormat="1" applyFont="1" applyBorder="1" applyAlignment="1">
      <alignment horizontal="left" vertical="center"/>
    </xf>
    <xf numFmtId="3" fontId="22" fillId="0" borderId="18" xfId="2" applyNumberFormat="1" applyFont="1" applyBorder="1" applyAlignment="1">
      <alignment horizontal="center" vertical="center"/>
    </xf>
    <xf numFmtId="3" fontId="4" fillId="0" borderId="18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20" fillId="0" borderId="19" xfId="2" applyNumberFormat="1" applyFont="1" applyBorder="1" applyAlignment="1">
      <alignment horizontal="left" vertical="center"/>
    </xf>
    <xf numFmtId="3" fontId="22" fillId="0" borderId="19" xfId="2" applyNumberFormat="1" applyFont="1" applyBorder="1" applyAlignment="1">
      <alignment horizontal="left" vertical="center"/>
    </xf>
    <xf numFmtId="3" fontId="4" fillId="0" borderId="19" xfId="2" applyNumberFormat="1" applyFont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2" fillId="8" borderId="20" xfId="2" applyFont="1" applyFill="1" applyBorder="1" applyAlignment="1">
      <alignment horizontal="center" vertical="center"/>
    </xf>
    <xf numFmtId="164" fontId="22" fillId="0" borderId="20" xfId="5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/>
    </xf>
    <xf numFmtId="3" fontId="33" fillId="4" borderId="3" xfId="0" applyNumberFormat="1" applyFont="1" applyFill="1" applyBorder="1" applyAlignment="1">
      <alignment horizontal="center" vertical="center"/>
    </xf>
    <xf numFmtId="164" fontId="21" fillId="4" borderId="3" xfId="1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5" fillId="4" borderId="3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25" fillId="4" borderId="4" xfId="0" applyNumberFormat="1" applyFont="1" applyFill="1" applyBorder="1" applyAlignment="1">
      <alignment horizontal="center" vertical="center"/>
    </xf>
    <xf numFmtId="164" fontId="32" fillId="0" borderId="20" xfId="5" applyNumberFormat="1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left" vertical="center"/>
    </xf>
    <xf numFmtId="164" fontId="22" fillId="19" borderId="6" xfId="1" applyNumberFormat="1" applyFont="1" applyFill="1" applyBorder="1" applyAlignment="1">
      <alignment horizontal="center" vertical="center"/>
    </xf>
    <xf numFmtId="3" fontId="22" fillId="19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left"/>
    </xf>
    <xf numFmtId="0" fontId="20" fillId="5" borderId="1" xfId="0" applyFont="1" applyFill="1" applyBorder="1" applyAlignment="1">
      <alignment horizontal="left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/>
    </xf>
    <xf numFmtId="0" fontId="25" fillId="4" borderId="3" xfId="0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horizontal="center" vertical="center"/>
    </xf>
    <xf numFmtId="164" fontId="22" fillId="4" borderId="3" xfId="1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horizontal="center" vertical="center" wrapText="1"/>
    </xf>
    <xf numFmtId="164" fontId="21" fillId="4" borderId="0" xfId="1" applyNumberFormat="1" applyFont="1" applyFill="1" applyBorder="1" applyAlignment="1">
      <alignment horizontal="center" vertical="center" wrapText="1"/>
    </xf>
    <xf numFmtId="3" fontId="25" fillId="4" borderId="0" xfId="0" applyNumberFormat="1" applyFont="1" applyFill="1" applyAlignment="1">
      <alignment horizontal="center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3" fontId="25" fillId="4" borderId="3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164" fontId="22" fillId="4" borderId="0" xfId="1" applyNumberFormat="1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24" xfId="0" applyFont="1" applyFill="1" applyBorder="1" applyAlignment="1">
      <alignment horizontal="left" vertical="center" wrapText="1"/>
    </xf>
    <xf numFmtId="0" fontId="21" fillId="4" borderId="25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21" fillId="4" borderId="5" xfId="0" applyFont="1" applyFill="1" applyBorder="1" applyAlignment="1">
      <alignment horizontal="left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8" fillId="15" borderId="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horizontal="center" vertical="center"/>
    </xf>
    <xf numFmtId="0" fontId="22" fillId="6" borderId="6" xfId="0" applyFont="1" applyFill="1" applyBorder="1" applyAlignment="1">
      <alignment horizontal="centerContinuous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0" xfId="0" applyFont="1" applyFill="1" applyAlignment="1">
      <alignment horizontal="center" vertical="center" wrapText="1"/>
    </xf>
    <xf numFmtId="0" fontId="22" fillId="6" borderId="6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/>
  </cellXfs>
  <cellStyles count="6">
    <cellStyle name="Normal" xfId="0" builtinId="0"/>
    <cellStyle name="Normal 2" xfId="4" xr:uid="{05A6CBAE-34B0-4ACE-9948-A93CDDDB7B1C}"/>
    <cellStyle name="Normal 2 2 2 2" xfId="3" xr:uid="{3E84B9BC-9B01-4024-962D-9A46A369B813}"/>
    <cellStyle name="Normal 2 3" xfId="2" xr:uid="{D1C86335-B68E-461F-9A01-FCA47F4FDD3D}"/>
    <cellStyle name="Porcentaje" xfId="1" builtinId="5"/>
    <cellStyle name="Porcentaje 2 2" xfId="5" xr:uid="{2FAE6F4C-2916-4BA7-B8C0-D3FC26531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25522403945081068"/>
          <c:y val="2.23691054966070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A1-4DA3-9496-56C3C28ED443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A1-4DA3-9496-56C3C28ED4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AP!$J$20:$J$22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AP!$K$20:$K$22</c:f>
              <c:numCache>
                <c:formatCode>#,##0</c:formatCode>
                <c:ptCount val="3"/>
                <c:pt idx="0">
                  <c:v>5428</c:v>
                </c:pt>
                <c:pt idx="1">
                  <c:v>6838</c:v>
                </c:pt>
                <c:pt idx="2">
                  <c:v>9194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A1-4DA3-9496-56C3C28ED4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446795849150539"/>
          <c:y val="5.8644909742871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AP!$D$144:$E$144</c:f>
              <c:strCache>
                <c:ptCount val="2"/>
                <c:pt idx="0">
                  <c:v>213,678</c:v>
                </c:pt>
                <c:pt idx="1">
                  <c:v>142,869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0ED2-4C30-9D87-F2D05535F6E9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0ED2-4C30-9D87-F2D05535F6E9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D2-4C30-9D87-F2D05535F6E9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D2-4C30-9D87-F2D05535F6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AP!$D$140:$E$140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AP!$D$144:$E$144</c:f>
              <c:numCache>
                <c:formatCode>#,##0</c:formatCode>
                <c:ptCount val="2"/>
                <c:pt idx="0">
                  <c:v>213678</c:v>
                </c:pt>
                <c:pt idx="1">
                  <c:v>142869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D2-4C30-9D87-F2D05535F6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AP!$P$242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67-4CB6-A8B7-F031D5476D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AP!$L$243:$L$244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AP!$P$243:$P$244</c:f>
              <c:numCache>
                <c:formatCode>#,##0</c:formatCode>
                <c:ptCount val="2"/>
                <c:pt idx="0">
                  <c:v>189726</c:v>
                </c:pt>
                <c:pt idx="1">
                  <c:v>23952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7-4CB6-A8B7-F031D5476D20}"/>
            </c:ext>
          </c:extLst>
        </c:ser>
        <c:ser>
          <c:idx val="1"/>
          <c:order val="1"/>
          <c:tx>
            <c:strRef>
              <c:f>AP!$Q$242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67-4CB6-A8B7-F031D5476D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AP!$L$243:$L$244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AP!$Q$243:$Q$244</c:f>
              <c:numCache>
                <c:formatCode>#,##0</c:formatCode>
                <c:ptCount val="2"/>
                <c:pt idx="0">
                  <c:v>131854</c:v>
                </c:pt>
                <c:pt idx="1">
                  <c:v>11015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7-4CB6-A8B7-F031D5476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acciones preventivas realizadas por los Centros de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AP!$N$101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AP!$M$102:$M$127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Amazonas</c:v>
                </c:pt>
                <c:pt idx="5">
                  <c:v>Huancavelica</c:v>
                </c:pt>
                <c:pt idx="6">
                  <c:v>Loreto</c:v>
                </c:pt>
                <c:pt idx="7">
                  <c:v>Pasco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Piura</c:v>
                </c:pt>
                <c:pt idx="13">
                  <c:v>Cajamarca</c:v>
                </c:pt>
                <c:pt idx="14">
                  <c:v>Puno</c:v>
                </c:pt>
                <c:pt idx="15">
                  <c:v>Callao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Arequipa</c:v>
                </c:pt>
                <c:pt idx="23">
                  <c:v>Cusco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AP!$N$102:$N$127</c:f>
              <c:numCache>
                <c:formatCode>#,##0</c:formatCode>
                <c:ptCount val="26"/>
                <c:pt idx="0">
                  <c:v>3204</c:v>
                </c:pt>
                <c:pt idx="1">
                  <c:v>4902</c:v>
                </c:pt>
                <c:pt idx="2">
                  <c:v>5462</c:v>
                </c:pt>
                <c:pt idx="3">
                  <c:v>5745</c:v>
                </c:pt>
                <c:pt idx="4">
                  <c:v>8554</c:v>
                </c:pt>
                <c:pt idx="5">
                  <c:v>8601</c:v>
                </c:pt>
                <c:pt idx="6">
                  <c:v>9034</c:v>
                </c:pt>
                <c:pt idx="7">
                  <c:v>9135</c:v>
                </c:pt>
                <c:pt idx="8">
                  <c:v>9744</c:v>
                </c:pt>
                <c:pt idx="9">
                  <c:v>10439</c:v>
                </c:pt>
                <c:pt idx="10">
                  <c:v>12178</c:v>
                </c:pt>
                <c:pt idx="11">
                  <c:v>14658</c:v>
                </c:pt>
                <c:pt idx="12">
                  <c:v>15239</c:v>
                </c:pt>
                <c:pt idx="13">
                  <c:v>15256</c:v>
                </c:pt>
                <c:pt idx="14">
                  <c:v>15518</c:v>
                </c:pt>
                <c:pt idx="15">
                  <c:v>15533</c:v>
                </c:pt>
                <c:pt idx="16">
                  <c:v>17030</c:v>
                </c:pt>
                <c:pt idx="17">
                  <c:v>19062</c:v>
                </c:pt>
                <c:pt idx="18">
                  <c:v>20146</c:v>
                </c:pt>
                <c:pt idx="19">
                  <c:v>20603</c:v>
                </c:pt>
                <c:pt idx="20">
                  <c:v>22544</c:v>
                </c:pt>
                <c:pt idx="21">
                  <c:v>26694</c:v>
                </c:pt>
                <c:pt idx="22">
                  <c:v>30716</c:v>
                </c:pt>
                <c:pt idx="23">
                  <c:v>31409</c:v>
                </c:pt>
                <c:pt idx="24">
                  <c:v>38281</c:v>
                </c:pt>
                <c:pt idx="25">
                  <c:v>68058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031-4D32-90F2-485290257E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216834</xdr:colOff>
      <xdr:row>15</xdr:row>
      <xdr:rowOff>132661</xdr:rowOff>
    </xdr:from>
    <xdr:to>
      <xdr:col>18</xdr:col>
      <xdr:colOff>105672</xdr:colOff>
      <xdr:row>25</xdr:row>
      <xdr:rowOff>190500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A8D0EC4-2B8C-4C51-BCAD-FB3117A32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136</xdr:row>
      <xdr:rowOff>254950</xdr:rowOff>
    </xdr:from>
    <xdr:to>
      <xdr:col>11</xdr:col>
      <xdr:colOff>590418</xdr:colOff>
      <xdr:row>149</xdr:row>
      <xdr:rowOff>189407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A9FDE8-26B9-42B9-95E7-0EC5100A2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F4C2338-25BB-45B5-87DE-25C8DA1B3716}"/>
            </a:ext>
          </a:extLst>
        </xdr:cNvPr>
        <xdr:cNvGrpSpPr/>
      </xdr:nvGrpSpPr>
      <xdr:grpSpPr>
        <a:xfrm>
          <a:off x="123265" y="2795348"/>
          <a:ext cx="17316673" cy="331928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8C7FFE27-2432-4A90-9D7F-DF9F95329066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4ECB6204-9747-4C2D-A8E7-CAAEB634193E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41</xdr:row>
      <xdr:rowOff>46808</xdr:rowOff>
    </xdr:from>
    <xdr:to>
      <xdr:col>8</xdr:col>
      <xdr:colOff>21772</xdr:colOff>
      <xdr:row>42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FAFDE6F-9528-4B96-A797-D8BC7C213B45}"/>
            </a:ext>
          </a:extLst>
        </xdr:cNvPr>
        <xdr:cNvGrpSpPr/>
      </xdr:nvGrpSpPr>
      <xdr:grpSpPr>
        <a:xfrm>
          <a:off x="191498" y="11129426"/>
          <a:ext cx="7102892" cy="283391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FF654878-D6E7-48F3-BA11-EF4F6102F9F8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267E64D0-01BA-4733-9542-E65D5C948B94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131</xdr:row>
      <xdr:rowOff>26479</xdr:rowOff>
    </xdr:from>
    <xdr:to>
      <xdr:col>18</xdr:col>
      <xdr:colOff>2802</xdr:colOff>
      <xdr:row>134</xdr:row>
      <xdr:rowOff>4197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E63CE16-1AA1-42EF-B86B-D6278EC65BA1}"/>
            </a:ext>
          </a:extLst>
        </xdr:cNvPr>
        <xdr:cNvGrpSpPr/>
      </xdr:nvGrpSpPr>
      <xdr:grpSpPr>
        <a:xfrm>
          <a:off x="64032" y="39045361"/>
          <a:ext cx="17375123" cy="358718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9628B48E-CDDE-4483-B577-AC44E7B9A3FB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6581CB08-0CE6-4F75-B5DE-C696C988770F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151</xdr:row>
      <xdr:rowOff>55483</xdr:rowOff>
    </xdr:from>
    <xdr:to>
      <xdr:col>9</xdr:col>
      <xdr:colOff>44826</xdr:colOff>
      <xdr:row>153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7EB14C3C-75E6-4CA0-AD3E-B7730C522568}"/>
            </a:ext>
          </a:extLst>
        </xdr:cNvPr>
        <xdr:cNvGrpSpPr/>
      </xdr:nvGrpSpPr>
      <xdr:grpSpPr>
        <a:xfrm>
          <a:off x="125725" y="44094601"/>
          <a:ext cx="8278689" cy="459998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6AD9303E-26E9-42FF-8753-828DA52707D9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AAA3F0A4-9389-4F6C-A673-E69FC6404FDD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151</xdr:row>
      <xdr:rowOff>37470</xdr:rowOff>
    </xdr:from>
    <xdr:to>
      <xdr:col>18</xdr:col>
      <xdr:colOff>2242</xdr:colOff>
      <xdr:row>153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29571A23-8FE5-416B-A0E6-9348A26574A9}"/>
            </a:ext>
          </a:extLst>
        </xdr:cNvPr>
        <xdr:cNvGrpSpPr/>
      </xdr:nvGrpSpPr>
      <xdr:grpSpPr>
        <a:xfrm>
          <a:off x="9225665" y="44076588"/>
          <a:ext cx="8212930" cy="474433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3460B060-0290-4032-B3C6-942C0AB1787E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3BE28DB3-8303-4C7D-A6A5-FD43868B72E0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136</xdr:row>
      <xdr:rowOff>226423</xdr:rowOff>
    </xdr:from>
    <xdr:to>
      <xdr:col>18</xdr:col>
      <xdr:colOff>11204</xdr:colOff>
      <xdr:row>138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118DC894-913D-467B-9964-DAB5940545F1}"/>
            </a:ext>
          </a:extLst>
        </xdr:cNvPr>
        <xdr:cNvGrpSpPr/>
      </xdr:nvGrpSpPr>
      <xdr:grpSpPr>
        <a:xfrm>
          <a:off x="12415239" y="40321070"/>
          <a:ext cx="5032318" cy="457230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E707B88E-5B15-465E-8C1F-7424835C4269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29180CE4-708B-4702-B947-D84175B19786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69A2F204-7586-4CEF-9B40-DCEB99160F74}"/>
            </a:ext>
          </a:extLst>
        </xdr:cNvPr>
        <xdr:cNvSpPr/>
      </xdr:nvSpPr>
      <xdr:spPr>
        <a:xfrm>
          <a:off x="5962649" y="335096"/>
          <a:ext cx="11219331" cy="6224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3D39C406-C052-43DD-A0CE-B3B5A9B8E50C}"/>
            </a:ext>
          </a:extLst>
        </xdr:cNvPr>
        <xdr:cNvSpPr txBox="1"/>
      </xdr:nvSpPr>
      <xdr:spPr>
        <a:xfrm>
          <a:off x="147057" y="2184183"/>
          <a:ext cx="17255118" cy="51766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4835407" cy="685801"/>
    <xdr:pic>
      <xdr:nvPicPr>
        <xdr:cNvPr id="24" name="Imagen 23">
          <a:extLst>
            <a:ext uri="{FF2B5EF4-FFF2-40B4-BE49-F238E27FC236}">
              <a16:creationId xmlns:a16="http://schemas.microsoft.com/office/drawing/2014/main" id="{BD58B4D7-FEE4-440A-B732-69959B67157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9550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952497</xdr:colOff>
      <xdr:row>15</xdr:row>
      <xdr:rowOff>110678</xdr:rowOff>
    </xdr:from>
    <xdr:to>
      <xdr:col>12</xdr:col>
      <xdr:colOff>104775</xdr:colOff>
      <xdr:row>16</xdr:row>
      <xdr:rowOff>224102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E35888CE-88B8-407E-9BCD-0B49F27C8593}"/>
            </a:ext>
          </a:extLst>
        </xdr:cNvPr>
        <xdr:cNvGrpSpPr/>
      </xdr:nvGrpSpPr>
      <xdr:grpSpPr>
        <a:xfrm>
          <a:off x="8225115" y="3618119"/>
          <a:ext cx="3074336" cy="494424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54CFBE7E-EAF5-4766-9B5F-864364C3DC28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58EBF9BD-DCBC-4872-ACF5-31B5F30C9369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27</xdr:row>
      <xdr:rowOff>18167</xdr:rowOff>
    </xdr:from>
    <xdr:to>
      <xdr:col>17</xdr:col>
      <xdr:colOff>0</xdr:colOff>
      <xdr:row>28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C74748D1-C91F-4EC8-8694-2C7C7DF90F23}"/>
            </a:ext>
          </a:extLst>
        </xdr:cNvPr>
        <xdr:cNvGrpSpPr/>
      </xdr:nvGrpSpPr>
      <xdr:grpSpPr>
        <a:xfrm>
          <a:off x="8369564" y="6943402"/>
          <a:ext cx="8215142" cy="421721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CB6F866-8DB3-4ED4-B728-276E9C702929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A96D7EBE-BF99-4258-AE7D-2E38BD150D48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136</xdr:row>
      <xdr:rowOff>187002</xdr:rowOff>
    </xdr:from>
    <xdr:to>
      <xdr:col>5</xdr:col>
      <xdr:colOff>27214</xdr:colOff>
      <xdr:row>138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FDB9C3E5-F355-4D30-B563-4102894A4E16}"/>
            </a:ext>
          </a:extLst>
        </xdr:cNvPr>
        <xdr:cNvGrpSpPr/>
      </xdr:nvGrpSpPr>
      <xdr:grpSpPr>
        <a:xfrm>
          <a:off x="150853" y="40281649"/>
          <a:ext cx="3809626" cy="549112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7D4B4C98-5C3A-4777-AF28-303BEC5DEC30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693F3A0B-67E0-41B4-8D8D-3A2394C20B93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3118</xdr:colOff>
      <xdr:row>38</xdr:row>
      <xdr:rowOff>35681</xdr:rowOff>
    </xdr:from>
    <xdr:to>
      <xdr:col>16</xdr:col>
      <xdr:colOff>76200</xdr:colOff>
      <xdr:row>38</xdr:row>
      <xdr:rowOff>315686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F6029473-8D5D-410F-B7C7-DE4A83A6BB1E}"/>
            </a:ext>
          </a:extLst>
        </xdr:cNvPr>
        <xdr:cNvGrpSpPr/>
      </xdr:nvGrpSpPr>
      <xdr:grpSpPr>
        <a:xfrm>
          <a:off x="8362706" y="10177005"/>
          <a:ext cx="7356906" cy="280005"/>
          <a:chOff x="1143435" y="8232011"/>
          <a:chExt cx="9857104" cy="268169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33A8ED83-9457-4521-863D-C8F44C2FCDFA}"/>
              </a:ext>
            </a:extLst>
          </xdr:cNvPr>
          <xdr:cNvSpPr/>
        </xdr:nvSpPr>
        <xdr:spPr>
          <a:xfrm>
            <a:off x="2792985" y="8232012"/>
            <a:ext cx="8207554" cy="268168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Aurora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AB257174-5BB2-4C35-961E-34A08948A6DE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44</xdr:row>
      <xdr:rowOff>283160</xdr:rowOff>
    </xdr:from>
    <xdr:to>
      <xdr:col>13</xdr:col>
      <xdr:colOff>0</xdr:colOff>
      <xdr:row>46</xdr:row>
      <xdr:rowOff>260169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15CBEDFF-2191-461D-B34E-355A0B245AA1}"/>
            </a:ext>
          </a:extLst>
        </xdr:cNvPr>
        <xdr:cNvGrpSpPr/>
      </xdr:nvGrpSpPr>
      <xdr:grpSpPr>
        <a:xfrm>
          <a:off x="8359588" y="12060542"/>
          <a:ext cx="4011706" cy="694186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3ABC29F3-7CFF-4D1C-94A7-309F22C99FDF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33464C3B-AB50-4FCC-A288-96DE92E24B55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44</xdr:row>
      <xdr:rowOff>284554</xdr:rowOff>
    </xdr:from>
    <xdr:to>
      <xdr:col>18</xdr:col>
      <xdr:colOff>1393</xdr:colOff>
      <xdr:row>46</xdr:row>
      <xdr:rowOff>261563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8C2CA57E-0D0E-4377-B2D2-620140BEB71F}"/>
            </a:ext>
          </a:extLst>
        </xdr:cNvPr>
        <xdr:cNvGrpSpPr/>
      </xdr:nvGrpSpPr>
      <xdr:grpSpPr>
        <a:xfrm>
          <a:off x="13595769" y="12061936"/>
          <a:ext cx="3841977" cy="694186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A8A38735-75AD-4015-B299-07DCA6F3D390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Aurora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0C0CB3F1-3ABF-4BC5-BDDB-01CF21B9710B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41</xdr:row>
      <xdr:rowOff>129964</xdr:rowOff>
    </xdr:from>
    <xdr:to>
      <xdr:col>11</xdr:col>
      <xdr:colOff>1</xdr:colOff>
      <xdr:row>44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BA304ED3-1D69-4C79-B09F-64AC61414A69}"/>
            </a:ext>
          </a:extLst>
        </xdr:cNvPr>
        <xdr:cNvCxnSpPr/>
      </xdr:nvCxnSpPr>
      <xdr:spPr>
        <a:xfrm rot="5400000">
          <a:off x="9537662" y="11144930"/>
          <a:ext cx="762929" cy="792898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576944</xdr:colOff>
      <xdr:row>42</xdr:row>
      <xdr:rowOff>174170</xdr:rowOff>
    </xdr:from>
    <xdr:to>
      <xdr:col>16</xdr:col>
      <xdr:colOff>117555</xdr:colOff>
      <xdr:row>44</xdr:row>
      <xdr:rowOff>189436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FB1C0662-2D3F-46D2-943A-A3245BF4489C}"/>
            </a:ext>
          </a:extLst>
        </xdr:cNvPr>
        <xdr:cNvCxnSpPr/>
      </xdr:nvCxnSpPr>
      <xdr:spPr>
        <a:xfrm rot="16200000" flipH="1">
          <a:off x="15227192" y="11422397"/>
          <a:ext cx="491516" cy="512161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796107</xdr:colOff>
      <xdr:row>69</xdr:row>
      <xdr:rowOff>327294</xdr:rowOff>
    </xdr:from>
    <xdr:to>
      <xdr:col>15</xdr:col>
      <xdr:colOff>3355</xdr:colOff>
      <xdr:row>71</xdr:row>
      <xdr:rowOff>211728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E1145AF7-4AEE-4FB7-8E1F-1271D2E28C9E}"/>
            </a:ext>
          </a:extLst>
        </xdr:cNvPr>
        <xdr:cNvGrpSpPr/>
      </xdr:nvGrpSpPr>
      <xdr:grpSpPr>
        <a:xfrm>
          <a:off x="9155695" y="21327118"/>
          <a:ext cx="5516160" cy="590404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D2BC7D37-1507-4B11-AF66-88428852D2CC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2025 en relación al año 2024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5EB860CE-4EFA-4B58-9248-1BA92788F23A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1</xdr:col>
      <xdr:colOff>0</xdr:colOff>
      <xdr:row>222</xdr:row>
      <xdr:rowOff>201724</xdr:rowOff>
    </xdr:from>
    <xdr:to>
      <xdr:col>9</xdr:col>
      <xdr:colOff>0</xdr:colOff>
      <xdr:row>224</xdr:row>
      <xdr:rowOff>212911</xdr:rowOff>
    </xdr:to>
    <xdr:grpSp>
      <xdr:nvGrpSpPr>
        <xdr:cNvPr id="48" name="Grupo 47">
          <a:extLst>
            <a:ext uri="{FF2B5EF4-FFF2-40B4-BE49-F238E27FC236}">
              <a16:creationId xmlns:a16="http://schemas.microsoft.com/office/drawing/2014/main" id="{73AAD8A2-783D-4D5F-B03C-3F4FC0934BF9}"/>
            </a:ext>
          </a:extLst>
        </xdr:cNvPr>
        <xdr:cNvGrpSpPr/>
      </xdr:nvGrpSpPr>
      <xdr:grpSpPr>
        <a:xfrm>
          <a:off x="123265" y="62181459"/>
          <a:ext cx="8236323" cy="481834"/>
          <a:chOff x="0" y="8335704"/>
          <a:chExt cx="9155207" cy="208032"/>
        </a:xfrm>
      </xdr:grpSpPr>
      <xdr:sp macro="" textlink="">
        <xdr:nvSpPr>
          <xdr:cNvPr id="49" name="Rectángulo 48">
            <a:extLst>
              <a:ext uri="{FF2B5EF4-FFF2-40B4-BE49-F238E27FC236}">
                <a16:creationId xmlns:a16="http://schemas.microsoft.com/office/drawing/2014/main" id="{25D4E135-0819-4A98-A5B9-09B9E0DC787A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0" name="Rectángulo 51">
            <a:extLst>
              <a:ext uri="{FF2B5EF4-FFF2-40B4-BE49-F238E27FC236}">
                <a16:creationId xmlns:a16="http://schemas.microsoft.com/office/drawing/2014/main" id="{86ED5847-5A8F-42F0-996F-B2B04569F098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259</xdr:row>
      <xdr:rowOff>116853</xdr:rowOff>
    </xdr:from>
    <xdr:to>
      <xdr:col>15</xdr:col>
      <xdr:colOff>847724</xdr:colOff>
      <xdr:row>261</xdr:row>
      <xdr:rowOff>115260</xdr:rowOff>
    </xdr:to>
    <xdr:grpSp>
      <xdr:nvGrpSpPr>
        <xdr:cNvPr id="51" name="Grupo 50">
          <a:extLst>
            <a:ext uri="{FF2B5EF4-FFF2-40B4-BE49-F238E27FC236}">
              <a16:creationId xmlns:a16="http://schemas.microsoft.com/office/drawing/2014/main" id="{19B6CA28-9FD8-45D0-8930-541FEF6A8147}"/>
            </a:ext>
          </a:extLst>
        </xdr:cNvPr>
        <xdr:cNvGrpSpPr/>
      </xdr:nvGrpSpPr>
      <xdr:grpSpPr>
        <a:xfrm>
          <a:off x="10339026" y="73750706"/>
          <a:ext cx="5177198" cy="648348"/>
          <a:chOff x="1641445" y="8232011"/>
          <a:chExt cx="5020261" cy="552205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18C991DF-8EA5-4F11-87CC-910F9789AC97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2025 en relación al año 2024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" name="Rectángulo 51">
            <a:extLst>
              <a:ext uri="{FF2B5EF4-FFF2-40B4-BE49-F238E27FC236}">
                <a16:creationId xmlns:a16="http://schemas.microsoft.com/office/drawing/2014/main" id="{47EB3A44-F0D6-4C8F-A8FB-F84FC09A0DE9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oneCellAnchor>
    <xdr:from>
      <xdr:col>11</xdr:col>
      <xdr:colOff>544820</xdr:colOff>
      <xdr:row>145</xdr:row>
      <xdr:rowOff>234524</xdr:rowOff>
    </xdr:from>
    <xdr:ext cx="360045" cy="836930"/>
    <xdr:pic>
      <xdr:nvPicPr>
        <xdr:cNvPr id="54" name="Imagen 53">
          <a:extLst>
            <a:ext uri="{FF2B5EF4-FFF2-40B4-BE49-F238E27FC236}">
              <a16:creationId xmlns:a16="http://schemas.microsoft.com/office/drawing/2014/main" id="{99D9DA5A-8128-41D5-8E2A-D9D64E55A467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0395" y="42849374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774807</xdr:colOff>
      <xdr:row>145</xdr:row>
      <xdr:rowOff>220382</xdr:rowOff>
    </xdr:from>
    <xdr:ext cx="380999" cy="836930"/>
    <xdr:pic>
      <xdr:nvPicPr>
        <xdr:cNvPr id="55" name="Imagen 54">
          <a:extLst>
            <a:ext uri="{FF2B5EF4-FFF2-40B4-BE49-F238E27FC236}">
              <a16:creationId xmlns:a16="http://schemas.microsoft.com/office/drawing/2014/main" id="{565E64FC-8E96-4B46-BF8A-B4044F36D497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4957" y="42835232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222</xdr:row>
      <xdr:rowOff>173211</xdr:rowOff>
    </xdr:from>
    <xdr:to>
      <xdr:col>18</xdr:col>
      <xdr:colOff>0</xdr:colOff>
      <xdr:row>224</xdr:row>
      <xdr:rowOff>179292</xdr:rowOff>
    </xdr:to>
    <xdr:grpSp>
      <xdr:nvGrpSpPr>
        <xdr:cNvPr id="56" name="Grupo 55">
          <a:extLst>
            <a:ext uri="{FF2B5EF4-FFF2-40B4-BE49-F238E27FC236}">
              <a16:creationId xmlns:a16="http://schemas.microsoft.com/office/drawing/2014/main" id="{D7185D7C-A7C9-4845-AEAA-D87C39A5AA03}"/>
            </a:ext>
          </a:extLst>
        </xdr:cNvPr>
        <xdr:cNvGrpSpPr/>
      </xdr:nvGrpSpPr>
      <xdr:grpSpPr>
        <a:xfrm>
          <a:off x="10345031" y="62152946"/>
          <a:ext cx="7091322" cy="476728"/>
          <a:chOff x="0" y="8335704"/>
          <a:chExt cx="7926809" cy="208235"/>
        </a:xfrm>
      </xdr:grpSpPr>
      <xdr:sp macro="" textlink="">
        <xdr:nvSpPr>
          <xdr:cNvPr id="57" name="Rectángulo 56">
            <a:extLst>
              <a:ext uri="{FF2B5EF4-FFF2-40B4-BE49-F238E27FC236}">
                <a16:creationId xmlns:a16="http://schemas.microsoft.com/office/drawing/2014/main" id="{725415A9-0D42-4E54-9381-4A62171EBEB3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" name="Rectángulo 51">
            <a:extLst>
              <a:ext uri="{FF2B5EF4-FFF2-40B4-BE49-F238E27FC236}">
                <a16:creationId xmlns:a16="http://schemas.microsoft.com/office/drawing/2014/main" id="{A7A93FFF-05A2-4B4C-B558-BE8916C7C384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246</xdr:row>
      <xdr:rowOff>21133</xdr:rowOff>
    </xdr:from>
    <xdr:to>
      <xdr:col>17</xdr:col>
      <xdr:colOff>559494</xdr:colOff>
      <xdr:row>258</xdr:row>
      <xdr:rowOff>85647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5A470C71-A6C9-470D-BDB0-00C789EF7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237</xdr:row>
      <xdr:rowOff>168891</xdr:rowOff>
    </xdr:from>
    <xdr:to>
      <xdr:col>16</xdr:col>
      <xdr:colOff>793217</xdr:colOff>
      <xdr:row>239</xdr:row>
      <xdr:rowOff>53472</xdr:rowOff>
    </xdr:to>
    <xdr:grpSp>
      <xdr:nvGrpSpPr>
        <xdr:cNvPr id="60" name="Grupo 59">
          <a:extLst>
            <a:ext uri="{FF2B5EF4-FFF2-40B4-BE49-F238E27FC236}">
              <a16:creationId xmlns:a16="http://schemas.microsoft.com/office/drawing/2014/main" id="{C8D9764D-0930-49FC-8770-CCEAA14EBD59}"/>
            </a:ext>
          </a:extLst>
        </xdr:cNvPr>
        <xdr:cNvGrpSpPr/>
      </xdr:nvGrpSpPr>
      <xdr:grpSpPr>
        <a:xfrm>
          <a:off x="10208559" y="66653391"/>
          <a:ext cx="6228070" cy="534522"/>
          <a:chOff x="0" y="8335704"/>
          <a:chExt cx="7721339" cy="190127"/>
        </a:xfrm>
      </xdr:grpSpPr>
      <xdr:sp macro="" textlink="">
        <xdr:nvSpPr>
          <xdr:cNvPr id="61" name="Rectángulo 60">
            <a:extLst>
              <a:ext uri="{FF2B5EF4-FFF2-40B4-BE49-F238E27FC236}">
                <a16:creationId xmlns:a16="http://schemas.microsoft.com/office/drawing/2014/main" id="{2E13A06C-13CB-4D0A-A4A7-3790CC184956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" name="Rectángulo 51">
            <a:extLst>
              <a:ext uri="{FF2B5EF4-FFF2-40B4-BE49-F238E27FC236}">
                <a16:creationId xmlns:a16="http://schemas.microsoft.com/office/drawing/2014/main" id="{2275CD4B-330B-4EBC-85C4-B91348990703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9</xdr:col>
      <xdr:colOff>906235</xdr:colOff>
      <xdr:row>78</xdr:row>
      <xdr:rowOff>48666</xdr:rowOff>
    </xdr:from>
    <xdr:to>
      <xdr:col>15</xdr:col>
      <xdr:colOff>504825</xdr:colOff>
      <xdr:row>84</xdr:row>
      <xdr:rowOff>21772</xdr:rowOff>
    </xdr:to>
    <xdr:grpSp>
      <xdr:nvGrpSpPr>
        <xdr:cNvPr id="63" name="Grupo 62">
          <a:extLst>
            <a:ext uri="{FF2B5EF4-FFF2-40B4-BE49-F238E27FC236}">
              <a16:creationId xmlns:a16="http://schemas.microsoft.com/office/drawing/2014/main" id="{387558CC-CBCC-49F2-912C-915943E904D4}"/>
            </a:ext>
          </a:extLst>
        </xdr:cNvPr>
        <xdr:cNvGrpSpPr/>
      </xdr:nvGrpSpPr>
      <xdr:grpSpPr>
        <a:xfrm>
          <a:off x="9265823" y="24107695"/>
          <a:ext cx="5907502" cy="1990165"/>
          <a:chOff x="8526235" y="27013941"/>
          <a:chExt cx="5256440" cy="1973356"/>
        </a:xfrm>
      </xdr:grpSpPr>
      <xdr:sp macro="" textlink="">
        <xdr:nvSpPr>
          <xdr:cNvPr id="64" name="CuadroTexto 63">
            <a:extLst>
              <a:ext uri="{FF2B5EF4-FFF2-40B4-BE49-F238E27FC236}">
                <a16:creationId xmlns:a16="http://schemas.microsoft.com/office/drawing/2014/main" id="{18819C78-0D34-43D2-A24F-7F78E61A8691}"/>
              </a:ext>
            </a:extLst>
          </xdr:cNvPr>
          <xdr:cNvSpPr txBox="1"/>
        </xdr:nvSpPr>
        <xdr:spPr>
          <a:xfrm>
            <a:off x="8526235" y="28203526"/>
            <a:ext cx="5256440" cy="78377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2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PE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Respecto del número de acciones preventivas </a:t>
            </a:r>
            <a:r>
              <a:rPr lang="es-PE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a nivel nacional, se observa un incremento de 5 puntos porcentuales de enero a marzo de 2025 frente a </a:t>
            </a:r>
            <a:r>
              <a:rPr lang="es-PE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lo registrado en el mismo periodo del año anterior.</a:t>
            </a:r>
            <a:endParaRPr lang="es-PE">
              <a:effectLst/>
            </a:endParaRPr>
          </a:p>
        </xdr:txBody>
      </xdr:sp>
      <xdr:sp macro="" textlink="">
        <xdr:nvSpPr>
          <xdr:cNvPr id="65" name="Flecha: hacia abajo 64">
            <a:extLst>
              <a:ext uri="{FF2B5EF4-FFF2-40B4-BE49-F238E27FC236}">
                <a16:creationId xmlns:a16="http://schemas.microsoft.com/office/drawing/2014/main" id="{6A3D3B4D-FE19-4323-8387-C2CBEF189B0C}"/>
              </a:ext>
            </a:extLst>
          </xdr:cNvPr>
          <xdr:cNvSpPr/>
        </xdr:nvSpPr>
        <xdr:spPr>
          <a:xfrm>
            <a:off x="10750004" y="27467379"/>
            <a:ext cx="455840" cy="525759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66" name="CuadroTexto 65">
            <a:extLst>
              <a:ext uri="{FF2B5EF4-FFF2-40B4-BE49-F238E27FC236}">
                <a16:creationId xmlns:a16="http://schemas.microsoft.com/office/drawing/2014/main" id="{FD57FC51-CDB9-413E-A27C-5F9DFF3ABB64}"/>
              </a:ext>
            </a:extLst>
          </xdr:cNvPr>
          <xdr:cNvSpPr txBox="1"/>
        </xdr:nvSpPr>
        <xdr:spPr>
          <a:xfrm>
            <a:off x="10471737" y="27013941"/>
            <a:ext cx="10098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PE" sz="1100"/>
              <a:t>Interpretación</a:t>
            </a:r>
          </a:p>
        </xdr:txBody>
      </xdr:sp>
    </xdr:grpSp>
    <xdr:clientData/>
  </xdr:twoCellAnchor>
  <xdr:twoCellAnchor>
    <xdr:from>
      <xdr:col>8</xdr:col>
      <xdr:colOff>968827</xdr:colOff>
      <xdr:row>35</xdr:row>
      <xdr:rowOff>65635</xdr:rowOff>
    </xdr:from>
    <xdr:to>
      <xdr:col>16</xdr:col>
      <xdr:colOff>842552</xdr:colOff>
      <xdr:row>37</xdr:row>
      <xdr:rowOff>206830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1EE59F79-B14D-4DB2-9D49-E69336F33BC7}"/>
            </a:ext>
          </a:extLst>
        </xdr:cNvPr>
        <xdr:cNvSpPr txBox="1"/>
      </xdr:nvSpPr>
      <xdr:spPr>
        <a:xfrm>
          <a:off x="8226877" y="9123910"/>
          <a:ext cx="8227150" cy="7793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60</xdr:row>
      <xdr:rowOff>118117</xdr:rowOff>
    </xdr:from>
    <xdr:to>
      <xdr:col>7</xdr:col>
      <xdr:colOff>930088</xdr:colOff>
      <xdr:row>61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29F08E1E-A6E3-4A26-B685-36F5967D5448}"/>
            </a:ext>
          </a:extLst>
        </xdr:cNvPr>
        <xdr:cNvSpPr txBox="1"/>
      </xdr:nvSpPr>
      <xdr:spPr>
        <a:xfrm>
          <a:off x="123825" y="17729842"/>
          <a:ext cx="6978463" cy="3719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134</xdr:row>
      <xdr:rowOff>67237</xdr:rowOff>
    </xdr:from>
    <xdr:to>
      <xdr:col>17</xdr:col>
      <xdr:colOff>930089</xdr:colOff>
      <xdr:row>136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AE4622F5-238F-4EFB-B2B7-07A5EA2879AB}"/>
            </a:ext>
          </a:extLst>
        </xdr:cNvPr>
        <xdr:cNvSpPr txBox="1"/>
      </xdr:nvSpPr>
      <xdr:spPr>
        <a:xfrm>
          <a:off x="89648" y="39510262"/>
          <a:ext cx="17309166" cy="6488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AURORA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msión y accionar, difusión de servicios e invitación a promover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232</xdr:row>
      <xdr:rowOff>22411</xdr:rowOff>
    </xdr:from>
    <xdr:to>
      <xdr:col>17</xdr:col>
      <xdr:colOff>941294</xdr:colOff>
      <xdr:row>235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21A2FB38-5E57-419E-8A8D-B135CDE8DB50}"/>
            </a:ext>
          </a:extLst>
        </xdr:cNvPr>
        <xdr:cNvSpPr txBox="1"/>
      </xdr:nvSpPr>
      <xdr:spPr>
        <a:xfrm>
          <a:off x="10315575" y="64954336"/>
          <a:ext cx="7084919" cy="12292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</xdr:col>
      <xdr:colOff>0</xdr:colOff>
      <xdr:row>99</xdr:row>
      <xdr:rowOff>3619</xdr:rowOff>
    </xdr:from>
    <xdr:to>
      <xdr:col>9</xdr:col>
      <xdr:colOff>22413</xdr:colOff>
      <xdr:row>100</xdr:row>
      <xdr:rowOff>295266</xdr:rowOff>
    </xdr:to>
    <xdr:grpSp>
      <xdr:nvGrpSpPr>
        <xdr:cNvPr id="71" name="Grupo 70">
          <a:extLst>
            <a:ext uri="{FF2B5EF4-FFF2-40B4-BE49-F238E27FC236}">
              <a16:creationId xmlns:a16="http://schemas.microsoft.com/office/drawing/2014/main" id="{13538A27-7CD4-41E1-A1CE-0236E16100F6}"/>
            </a:ext>
          </a:extLst>
        </xdr:cNvPr>
        <xdr:cNvGrpSpPr/>
      </xdr:nvGrpSpPr>
      <xdr:grpSpPr>
        <a:xfrm>
          <a:off x="123265" y="30887031"/>
          <a:ext cx="8258736" cy="526970"/>
          <a:chOff x="99951" y="8256085"/>
          <a:chExt cx="5572523" cy="405449"/>
        </a:xfrm>
      </xdr:grpSpPr>
      <xdr:sp macro="" textlink="">
        <xdr:nvSpPr>
          <xdr:cNvPr id="72" name="Rectángulo 71">
            <a:extLst>
              <a:ext uri="{FF2B5EF4-FFF2-40B4-BE49-F238E27FC236}">
                <a16:creationId xmlns:a16="http://schemas.microsoft.com/office/drawing/2014/main" id="{71996A21-94AE-4859-8AA4-4CEB63FAA958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" name="Rectángulo 51">
            <a:extLst>
              <a:ext uri="{FF2B5EF4-FFF2-40B4-BE49-F238E27FC236}">
                <a16:creationId xmlns:a16="http://schemas.microsoft.com/office/drawing/2014/main" id="{7DFBAD1A-C92F-4B48-B6D8-4521D1052F85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9</xdr:col>
      <xdr:colOff>742837</xdr:colOff>
      <xdr:row>99</xdr:row>
      <xdr:rowOff>3250</xdr:rowOff>
    </xdr:from>
    <xdr:to>
      <xdr:col>16</xdr:col>
      <xdr:colOff>363184</xdr:colOff>
      <xdr:row>129</xdr:row>
      <xdr:rowOff>216749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D3630B6B-794E-49EF-99F5-31433D7DF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36979</xdr:colOff>
      <xdr:row>268</xdr:row>
      <xdr:rowOff>314885</xdr:rowOff>
    </xdr:from>
    <xdr:to>
      <xdr:col>17</xdr:col>
      <xdr:colOff>137671</xdr:colOff>
      <xdr:row>275</xdr:row>
      <xdr:rowOff>27853</xdr:rowOff>
    </xdr:to>
    <xdr:grpSp>
      <xdr:nvGrpSpPr>
        <xdr:cNvPr id="75" name="Grupo 74">
          <a:extLst>
            <a:ext uri="{FF2B5EF4-FFF2-40B4-BE49-F238E27FC236}">
              <a16:creationId xmlns:a16="http://schemas.microsoft.com/office/drawing/2014/main" id="{D4B0D38E-AAE1-44B0-BC52-868686810AF8}"/>
            </a:ext>
          </a:extLst>
        </xdr:cNvPr>
        <xdr:cNvGrpSpPr/>
      </xdr:nvGrpSpPr>
      <xdr:grpSpPr>
        <a:xfrm>
          <a:off x="10368803" y="76873473"/>
          <a:ext cx="6353574" cy="1987762"/>
          <a:chOff x="9285754" y="79448585"/>
          <a:chExt cx="5729967" cy="1979918"/>
        </a:xfrm>
      </xdr:grpSpPr>
      <xdr:sp macro="" textlink="">
        <xdr:nvSpPr>
          <xdr:cNvPr id="76" name="CuadroTexto 75">
            <a:extLst>
              <a:ext uri="{FF2B5EF4-FFF2-40B4-BE49-F238E27FC236}">
                <a16:creationId xmlns:a16="http://schemas.microsoft.com/office/drawing/2014/main" id="{2FE103D1-A9D4-4C5F-92FC-AF9F7208C788}"/>
              </a:ext>
            </a:extLst>
          </xdr:cNvPr>
          <xdr:cNvSpPr txBox="1"/>
        </xdr:nvSpPr>
        <xdr:spPr>
          <a:xfrm>
            <a:off x="9285754" y="80565811"/>
            <a:ext cx="5729967" cy="86269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2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PE" sz="1100">
                <a:solidFill>
                  <a:sysClr val="windowText" lastClr="000000"/>
                </a:solidFill>
              </a:rPr>
              <a:t>Respecto del número de personas informadas en las acciones preventivas a nivel nacional, se observa un incremento de 10,2 puntos porcentuales de</a:t>
            </a:r>
            <a:r>
              <a:rPr lang="es-PE" sz="1100" baseline="0">
                <a:solidFill>
                  <a:sysClr val="windowText" lastClr="000000"/>
                </a:solidFill>
              </a:rPr>
              <a:t> enero a</a:t>
            </a:r>
            <a:r>
              <a:rPr lang="es-PE" sz="1100">
                <a:solidFill>
                  <a:sysClr val="windowText" lastClr="000000"/>
                </a:solidFill>
              </a:rPr>
              <a:t> marzo de 2025 frente a lo registrado en el mismo periodo del año anterior.</a:t>
            </a:r>
          </a:p>
        </xdr:txBody>
      </xdr:sp>
      <xdr:sp macro="" textlink="">
        <xdr:nvSpPr>
          <xdr:cNvPr id="77" name="Flecha a la derecha con bandas 9">
            <a:extLst>
              <a:ext uri="{FF2B5EF4-FFF2-40B4-BE49-F238E27FC236}">
                <a16:creationId xmlns:a16="http://schemas.microsoft.com/office/drawing/2014/main" id="{C49ABE84-C6AA-4FCD-BCE6-E1ABCE3B6BBE}"/>
              </a:ext>
            </a:extLst>
          </xdr:cNvPr>
          <xdr:cNvSpPr/>
        </xdr:nvSpPr>
        <xdr:spPr bwMode="auto">
          <a:xfrm rot="5400000">
            <a:off x="11829221" y="79790660"/>
            <a:ext cx="534246" cy="587451"/>
          </a:xfrm>
          <a:prstGeom prst="stripedRightArrow">
            <a:avLst>
              <a:gd name="adj1" fmla="val 68045"/>
              <a:gd name="adj2" fmla="val 50000"/>
            </a:avLst>
          </a:prstGeom>
          <a:solidFill>
            <a:schemeClr val="bg1">
              <a:lumMod val="65000"/>
            </a:schemeClr>
          </a:solidFill>
          <a:ln w="12700" cap="flat" cmpd="sng" algn="ctr">
            <a:solidFill>
              <a:srgbClr val="EAEAEA"/>
            </a:solidFill>
            <a:prstDash val="solid"/>
            <a:round/>
            <a:headEnd type="none" w="med" len="med"/>
            <a:tailEnd type="none" w="med" len="med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vertOverflow="clip" horzOverflow="clip" wrap="square" lIns="18288" tIns="0" rIns="0" bIns="0" rtlCol="0" anchor="ctr" anchorCtr="0" upright="1"/>
          <a:lstStyle/>
          <a:p>
            <a:pPr algn="ctr">
              <a:lnSpc>
                <a:spcPts val="1200"/>
              </a:lnSpc>
            </a:pPr>
            <a:endParaRPr lang="es-PE" sz="1100" b="1">
              <a:solidFill>
                <a:srgbClr val="C00000"/>
              </a:solidFill>
            </a:endParaRPr>
          </a:p>
        </xdr:txBody>
      </xdr:sp>
      <xdr:sp macro="" textlink="">
        <xdr:nvSpPr>
          <xdr:cNvPr id="78" name="CuadroTexto 77">
            <a:extLst>
              <a:ext uri="{FF2B5EF4-FFF2-40B4-BE49-F238E27FC236}">
                <a16:creationId xmlns:a16="http://schemas.microsoft.com/office/drawing/2014/main" id="{9710A201-7ADE-483B-AE18-02D06AE7B05E}"/>
              </a:ext>
            </a:extLst>
          </xdr:cNvPr>
          <xdr:cNvSpPr txBox="1"/>
        </xdr:nvSpPr>
        <xdr:spPr>
          <a:xfrm>
            <a:off x="11615457" y="79448585"/>
            <a:ext cx="10098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PE" sz="1100"/>
              <a:t>Interpretación</a:t>
            </a:r>
          </a:p>
        </xdr:txBody>
      </xdr:sp>
    </xdr:grpSp>
    <xdr:clientData/>
  </xdr:twoCellAnchor>
  <xdr:twoCellAnchor>
    <xdr:from>
      <xdr:col>0</xdr:col>
      <xdr:colOff>89647</xdr:colOff>
      <xdr:row>191</xdr:row>
      <xdr:rowOff>67235</xdr:rowOff>
    </xdr:from>
    <xdr:to>
      <xdr:col>9</xdr:col>
      <xdr:colOff>11207</xdr:colOff>
      <xdr:row>192</xdr:row>
      <xdr:rowOff>238248</xdr:rowOff>
    </xdr:to>
    <xdr:grpSp>
      <xdr:nvGrpSpPr>
        <xdr:cNvPr id="79" name="Grupo 78">
          <a:extLst>
            <a:ext uri="{FF2B5EF4-FFF2-40B4-BE49-F238E27FC236}">
              <a16:creationId xmlns:a16="http://schemas.microsoft.com/office/drawing/2014/main" id="{7A8DDE59-5F87-4BE8-AE22-BE3DBAE3B08D}"/>
            </a:ext>
          </a:extLst>
        </xdr:cNvPr>
        <xdr:cNvGrpSpPr/>
      </xdr:nvGrpSpPr>
      <xdr:grpSpPr>
        <a:xfrm>
          <a:off x="89647" y="53138294"/>
          <a:ext cx="8281148" cy="451160"/>
          <a:chOff x="99951" y="8345261"/>
          <a:chExt cx="5572523" cy="225916"/>
        </a:xfrm>
      </xdr:grpSpPr>
      <xdr:sp macro="" textlink="">
        <xdr:nvSpPr>
          <xdr:cNvPr id="80" name="Rectángulo 79">
            <a:extLst>
              <a:ext uri="{FF2B5EF4-FFF2-40B4-BE49-F238E27FC236}">
                <a16:creationId xmlns:a16="http://schemas.microsoft.com/office/drawing/2014/main" id="{845FC858-162B-4F71-A0D4-0A6B0DEC915E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1" name="Rectángulo 51">
            <a:extLst>
              <a:ext uri="{FF2B5EF4-FFF2-40B4-BE49-F238E27FC236}">
                <a16:creationId xmlns:a16="http://schemas.microsoft.com/office/drawing/2014/main" id="{F583F614-9371-491F-9884-DA313790E188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283</xdr:row>
      <xdr:rowOff>247647</xdr:rowOff>
    </xdr:from>
    <xdr:to>
      <xdr:col>18</xdr:col>
      <xdr:colOff>0</xdr:colOff>
      <xdr:row>285</xdr:row>
      <xdr:rowOff>156442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FE25F12-3C0E-40E8-B4EC-99E0664F95B3}"/>
            </a:ext>
          </a:extLst>
        </xdr:cNvPr>
        <xdr:cNvGrpSpPr/>
      </xdr:nvGrpSpPr>
      <xdr:grpSpPr>
        <a:xfrm>
          <a:off x="123265" y="81602353"/>
          <a:ext cx="17313088" cy="401854"/>
          <a:chOff x="0" y="8335704"/>
          <a:chExt cx="16956600" cy="146098"/>
        </a:xfrm>
      </xdr:grpSpPr>
      <xdr:sp macro="" textlink="">
        <xdr:nvSpPr>
          <xdr:cNvPr id="83" name="Rectángulo 82">
            <a:extLst>
              <a:ext uri="{FF2B5EF4-FFF2-40B4-BE49-F238E27FC236}">
                <a16:creationId xmlns:a16="http://schemas.microsoft.com/office/drawing/2014/main" id="{5D8ABF20-87AD-429A-A736-65A55194672E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4" name="Rectángulo 51">
            <a:extLst>
              <a:ext uri="{FF2B5EF4-FFF2-40B4-BE49-F238E27FC236}">
                <a16:creationId xmlns:a16="http://schemas.microsoft.com/office/drawing/2014/main" id="{054C3F6D-8F9D-4F7E-854B-7D2EB33C5220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66</xdr:row>
      <xdr:rowOff>213360</xdr:rowOff>
    </xdr:from>
    <xdr:to>
      <xdr:col>9</xdr:col>
      <xdr:colOff>9350</xdr:colOff>
      <xdr:row>67</xdr:row>
      <xdr:rowOff>236947</xdr:rowOff>
    </xdr:to>
    <xdr:grpSp>
      <xdr:nvGrpSpPr>
        <xdr:cNvPr id="85" name="Grupo 84">
          <a:extLst>
            <a:ext uri="{FF2B5EF4-FFF2-40B4-BE49-F238E27FC236}">
              <a16:creationId xmlns:a16="http://schemas.microsoft.com/office/drawing/2014/main" id="{DC4F9899-A4BB-4EAC-A977-2E42B55DCF58}"/>
            </a:ext>
          </a:extLst>
        </xdr:cNvPr>
        <xdr:cNvGrpSpPr/>
      </xdr:nvGrpSpPr>
      <xdr:grpSpPr>
        <a:xfrm>
          <a:off x="91440" y="20103801"/>
          <a:ext cx="8277498" cy="393381"/>
          <a:chOff x="99951" y="8256085"/>
          <a:chExt cx="5572523" cy="294965"/>
        </a:xfrm>
      </xdr:grpSpPr>
      <xdr:sp macro="" textlink="">
        <xdr:nvSpPr>
          <xdr:cNvPr id="86" name="Rectángulo 85">
            <a:extLst>
              <a:ext uri="{FF2B5EF4-FFF2-40B4-BE49-F238E27FC236}">
                <a16:creationId xmlns:a16="http://schemas.microsoft.com/office/drawing/2014/main" id="{465E3ABD-63A2-4875-9B69-F54409CD6CDD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7" name="Rectángulo 51">
            <a:extLst>
              <a:ext uri="{FF2B5EF4-FFF2-40B4-BE49-F238E27FC236}">
                <a16:creationId xmlns:a16="http://schemas.microsoft.com/office/drawing/2014/main" id="{030FBBAA-0630-438A-BE7E-252C9A9DFEEC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294</xdr:row>
      <xdr:rowOff>20</xdr:rowOff>
    </xdr:from>
    <xdr:to>
      <xdr:col>18</xdr:col>
      <xdr:colOff>9524</xdr:colOff>
      <xdr:row>295</xdr:row>
      <xdr:rowOff>169803</xdr:rowOff>
    </xdr:to>
    <xdr:grpSp>
      <xdr:nvGrpSpPr>
        <xdr:cNvPr id="88" name="Grupo 87">
          <a:extLst>
            <a:ext uri="{FF2B5EF4-FFF2-40B4-BE49-F238E27FC236}">
              <a16:creationId xmlns:a16="http://schemas.microsoft.com/office/drawing/2014/main" id="{ECE618C1-A46E-4D37-AC52-1E666FBDE8BC}"/>
            </a:ext>
          </a:extLst>
        </xdr:cNvPr>
        <xdr:cNvGrpSpPr/>
      </xdr:nvGrpSpPr>
      <xdr:grpSpPr>
        <a:xfrm>
          <a:off x="123265" y="84055344"/>
          <a:ext cx="17322612" cy="416312"/>
          <a:chOff x="0" y="8335704"/>
          <a:chExt cx="16987871" cy="150871"/>
        </a:xfrm>
      </xdr:grpSpPr>
      <xdr:sp macro="" textlink="">
        <xdr:nvSpPr>
          <xdr:cNvPr id="89" name="Rectángulo 88">
            <a:extLst>
              <a:ext uri="{FF2B5EF4-FFF2-40B4-BE49-F238E27FC236}">
                <a16:creationId xmlns:a16="http://schemas.microsoft.com/office/drawing/2014/main" id="{A3C9DB77-9050-4FA1-A197-4F9D200244F3}"/>
              </a:ext>
            </a:extLst>
          </xdr:cNvPr>
          <xdr:cNvSpPr/>
        </xdr:nvSpPr>
        <xdr:spPr>
          <a:xfrm>
            <a:off x="1426647" y="8342582"/>
            <a:ext cx="15561224" cy="14399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0" name="Rectángulo 51">
            <a:extLst>
              <a:ext uri="{FF2B5EF4-FFF2-40B4-BE49-F238E27FC236}">
                <a16:creationId xmlns:a16="http://schemas.microsoft.com/office/drawing/2014/main" id="{E76899F4-AA96-4EC9-8A1C-CDAC7F940807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2</xdr:col>
      <xdr:colOff>476251</xdr:colOff>
      <xdr:row>16</xdr:row>
      <xdr:rowOff>209549</xdr:rowOff>
    </xdr:from>
    <xdr:to>
      <xdr:col>8</xdr:col>
      <xdr:colOff>38101</xdr:colOff>
      <xdr:row>39</xdr:row>
      <xdr:rowOff>238125</xdr:rowOff>
    </xdr:to>
    <xdr:grpSp>
      <xdr:nvGrpSpPr>
        <xdr:cNvPr id="91" name="Grupo 90">
          <a:extLst>
            <a:ext uri="{FF2B5EF4-FFF2-40B4-BE49-F238E27FC236}">
              <a16:creationId xmlns:a16="http://schemas.microsoft.com/office/drawing/2014/main" id="{7EC0B3AA-2FF0-48D7-ABDD-7204F683D903}"/>
            </a:ext>
          </a:extLst>
        </xdr:cNvPr>
        <xdr:cNvGrpSpPr/>
      </xdr:nvGrpSpPr>
      <xdr:grpSpPr>
        <a:xfrm>
          <a:off x="1608045" y="4097990"/>
          <a:ext cx="5702674" cy="6640047"/>
          <a:chOff x="5304435" y="526698"/>
          <a:chExt cx="4575188" cy="6160218"/>
        </a:xfrm>
      </xdr:grpSpPr>
      <xdr:sp macro="" textlink="">
        <xdr:nvSpPr>
          <xdr:cNvPr id="92" name="ShpHUC">
            <a:extLst>
              <a:ext uri="{FF2B5EF4-FFF2-40B4-BE49-F238E27FC236}">
                <a16:creationId xmlns:a16="http://schemas.microsoft.com/office/drawing/2014/main" id="{CF03FB8A-F931-4441-A2BF-CD671A402008}"/>
              </a:ext>
            </a:extLst>
          </xdr:cNvPr>
          <xdr:cNvSpPr/>
        </xdr:nvSpPr>
        <xdr:spPr>
          <a:xfrm>
            <a:off x="6866148" y="3348902"/>
            <a:ext cx="990365" cy="684248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MA">
            <a:extLst>
              <a:ext uri="{FF2B5EF4-FFF2-40B4-BE49-F238E27FC236}">
                <a16:creationId xmlns:a16="http://schemas.microsoft.com/office/drawing/2014/main" id="{5506BB5E-8D36-4340-AC75-2BFCD7450B13}"/>
              </a:ext>
            </a:extLst>
          </xdr:cNvPr>
          <xdr:cNvSpPr/>
        </xdr:nvSpPr>
        <xdr:spPr>
          <a:xfrm>
            <a:off x="6335144" y="1502982"/>
            <a:ext cx="564039" cy="1394756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94" name="ShpANC">
            <a:extLst>
              <a:ext uri="{FF2B5EF4-FFF2-40B4-BE49-F238E27FC236}">
                <a16:creationId xmlns:a16="http://schemas.microsoft.com/office/drawing/2014/main" id="{E88AB312-826E-4CEB-9E25-29E703C654D1}"/>
              </a:ext>
            </a:extLst>
          </xdr:cNvPr>
          <xdr:cNvSpPr/>
        </xdr:nvSpPr>
        <xdr:spPr>
          <a:xfrm>
            <a:off x="6382683" y="3239633"/>
            <a:ext cx="685705" cy="887453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PU">
            <a:extLst>
              <a:ext uri="{FF2B5EF4-FFF2-40B4-BE49-F238E27FC236}">
                <a16:creationId xmlns:a16="http://schemas.microsoft.com/office/drawing/2014/main" id="{06BF130B-E38A-4B1A-AB3D-B0C9C59955DA}"/>
              </a:ext>
            </a:extLst>
          </xdr:cNvPr>
          <xdr:cNvSpPr/>
        </xdr:nvSpPr>
        <xdr:spPr>
          <a:xfrm>
            <a:off x="8069642" y="4937299"/>
            <a:ext cx="616306" cy="506313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ARE">
            <a:extLst>
              <a:ext uri="{FF2B5EF4-FFF2-40B4-BE49-F238E27FC236}">
                <a16:creationId xmlns:a16="http://schemas.microsoft.com/office/drawing/2014/main" id="{5390D65B-DD4C-4DF3-A005-581A8C503D51}"/>
              </a:ext>
            </a:extLst>
          </xdr:cNvPr>
          <xdr:cNvSpPr/>
        </xdr:nvSpPr>
        <xdr:spPr>
          <a:xfrm>
            <a:off x="7658216" y="5398324"/>
            <a:ext cx="1451687" cy="853599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AYA">
            <a:extLst>
              <a:ext uri="{FF2B5EF4-FFF2-40B4-BE49-F238E27FC236}">
                <a16:creationId xmlns:a16="http://schemas.microsoft.com/office/drawing/2014/main" id="{F49FA692-5EC0-48C4-8751-5DFA5C496BCF}"/>
              </a:ext>
            </a:extLst>
          </xdr:cNvPr>
          <xdr:cNvSpPr/>
        </xdr:nvSpPr>
        <xdr:spPr>
          <a:xfrm>
            <a:off x="7632665" y="4600590"/>
            <a:ext cx="765774" cy="1102524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AJ">
            <a:extLst>
              <a:ext uri="{FF2B5EF4-FFF2-40B4-BE49-F238E27FC236}">
                <a16:creationId xmlns:a16="http://schemas.microsoft.com/office/drawing/2014/main" id="{AA1382D5-04F9-4A30-95C1-C01B8A5386C7}"/>
              </a:ext>
            </a:extLst>
          </xdr:cNvPr>
          <xdr:cNvSpPr/>
        </xdr:nvSpPr>
        <xdr:spPr>
          <a:xfrm>
            <a:off x="6109708" y="2070639"/>
            <a:ext cx="592916" cy="1071083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CAL">
            <a:extLst>
              <a:ext uri="{FF2B5EF4-FFF2-40B4-BE49-F238E27FC236}">
                <a16:creationId xmlns:a16="http://schemas.microsoft.com/office/drawing/2014/main" id="{310C8B2D-1C7C-4627-BDBD-CB72A1E90962}"/>
              </a:ext>
            </a:extLst>
          </xdr:cNvPr>
          <xdr:cNvSpPr/>
        </xdr:nvSpPr>
        <xdr:spPr>
          <a:xfrm>
            <a:off x="6913313" y="4461488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CUZ">
            <a:extLst>
              <a:ext uri="{FF2B5EF4-FFF2-40B4-BE49-F238E27FC236}">
                <a16:creationId xmlns:a16="http://schemas.microsoft.com/office/drawing/2014/main" id="{A0D686DE-E1D3-456A-A45D-13201C8C485F}"/>
              </a:ext>
            </a:extLst>
          </xdr:cNvPr>
          <xdr:cNvSpPr/>
        </xdr:nvSpPr>
        <xdr:spPr>
          <a:xfrm>
            <a:off x="8049967" y="4282747"/>
            <a:ext cx="1237532" cy="1348233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HUV">
            <a:extLst>
              <a:ext uri="{FF2B5EF4-FFF2-40B4-BE49-F238E27FC236}">
                <a16:creationId xmlns:a16="http://schemas.microsoft.com/office/drawing/2014/main" id="{CE3D750E-2066-462F-8D8F-9C786F854B9E}"/>
              </a:ext>
            </a:extLst>
          </xdr:cNvPr>
          <xdr:cNvSpPr/>
        </xdr:nvSpPr>
        <xdr:spPr>
          <a:xfrm>
            <a:off x="7394890" y="4529780"/>
            <a:ext cx="514898" cy="693397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ICA">
            <a:extLst>
              <a:ext uri="{FF2B5EF4-FFF2-40B4-BE49-F238E27FC236}">
                <a16:creationId xmlns:a16="http://schemas.microsoft.com/office/drawing/2014/main" id="{B2066BA9-B2FF-4005-978A-1B90B16CB740}"/>
              </a:ext>
            </a:extLst>
          </xdr:cNvPr>
          <xdr:cNvSpPr/>
        </xdr:nvSpPr>
        <xdr:spPr>
          <a:xfrm>
            <a:off x="7179294" y="4865699"/>
            <a:ext cx="597506" cy="776579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JUN">
            <a:extLst>
              <a:ext uri="{FF2B5EF4-FFF2-40B4-BE49-F238E27FC236}">
                <a16:creationId xmlns:a16="http://schemas.microsoft.com/office/drawing/2014/main" id="{C84CFEC6-450F-4B68-82C9-0CCA6B787D5F}"/>
              </a:ext>
            </a:extLst>
          </xdr:cNvPr>
          <xdr:cNvSpPr/>
        </xdr:nvSpPr>
        <xdr:spPr>
          <a:xfrm>
            <a:off x="7150539" y="4110334"/>
            <a:ext cx="1054213" cy="644914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AL">
            <a:extLst>
              <a:ext uri="{FF2B5EF4-FFF2-40B4-BE49-F238E27FC236}">
                <a16:creationId xmlns:a16="http://schemas.microsoft.com/office/drawing/2014/main" id="{9547CCF7-3384-4303-B557-A8BB63AA0191}"/>
              </a:ext>
            </a:extLst>
          </xdr:cNvPr>
          <xdr:cNvSpPr/>
        </xdr:nvSpPr>
        <xdr:spPr>
          <a:xfrm>
            <a:off x="6020385" y="2872701"/>
            <a:ext cx="1008846" cy="679463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AM">
            <a:extLst>
              <a:ext uri="{FF2B5EF4-FFF2-40B4-BE49-F238E27FC236}">
                <a16:creationId xmlns:a16="http://schemas.microsoft.com/office/drawing/2014/main" id="{604CDD22-2A13-4374-9323-2AE32D0C8392}"/>
              </a:ext>
            </a:extLst>
          </xdr:cNvPr>
          <xdr:cNvSpPr/>
        </xdr:nvSpPr>
        <xdr:spPr>
          <a:xfrm>
            <a:off x="5678783" y="2405304"/>
            <a:ext cx="540557" cy="532402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LIM">
            <a:extLst>
              <a:ext uri="{FF2B5EF4-FFF2-40B4-BE49-F238E27FC236}">
                <a16:creationId xmlns:a16="http://schemas.microsoft.com/office/drawing/2014/main" id="{C246F6C0-5EDA-43AF-A87C-AAD234318ED7}"/>
              </a:ext>
            </a:extLst>
          </xdr:cNvPr>
          <xdr:cNvSpPr/>
        </xdr:nvSpPr>
        <xdr:spPr>
          <a:xfrm>
            <a:off x="6645900" y="3982775"/>
            <a:ext cx="878140" cy="974908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LOR">
            <a:extLst>
              <a:ext uri="{FF2B5EF4-FFF2-40B4-BE49-F238E27FC236}">
                <a16:creationId xmlns:a16="http://schemas.microsoft.com/office/drawing/2014/main" id="{4C22245E-E4CC-4CD5-AEBB-2EE904BC679F}"/>
              </a:ext>
            </a:extLst>
          </xdr:cNvPr>
          <xdr:cNvSpPr/>
        </xdr:nvSpPr>
        <xdr:spPr>
          <a:xfrm>
            <a:off x="6691819" y="526698"/>
            <a:ext cx="2762340" cy="2902227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MAD">
            <a:extLst>
              <a:ext uri="{FF2B5EF4-FFF2-40B4-BE49-F238E27FC236}">
                <a16:creationId xmlns:a16="http://schemas.microsoft.com/office/drawing/2014/main" id="{8286067A-07D1-4726-932D-A8A33CF28AFA}"/>
              </a:ext>
            </a:extLst>
          </xdr:cNvPr>
          <xdr:cNvSpPr/>
        </xdr:nvSpPr>
        <xdr:spPr>
          <a:xfrm>
            <a:off x="8586083" y="3900685"/>
            <a:ext cx="1293540" cy="1091515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MOQ">
            <a:extLst>
              <a:ext uri="{FF2B5EF4-FFF2-40B4-BE49-F238E27FC236}">
                <a16:creationId xmlns:a16="http://schemas.microsoft.com/office/drawing/2014/main" id="{5D8B2FC4-EF3B-4393-B2D3-55C7B87C78CE}"/>
              </a:ext>
            </a:extLst>
          </xdr:cNvPr>
          <xdr:cNvSpPr/>
        </xdr:nvSpPr>
        <xdr:spPr>
          <a:xfrm>
            <a:off x="8863590" y="5838066"/>
            <a:ext cx="499151" cy="579519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AS">
            <a:extLst>
              <a:ext uri="{FF2B5EF4-FFF2-40B4-BE49-F238E27FC236}">
                <a16:creationId xmlns:a16="http://schemas.microsoft.com/office/drawing/2014/main" id="{0F895508-ACAE-407A-A609-D5EE9D22E011}"/>
              </a:ext>
            </a:extLst>
          </xdr:cNvPr>
          <xdr:cNvSpPr/>
        </xdr:nvSpPr>
        <xdr:spPr>
          <a:xfrm>
            <a:off x="7069451" y="3774417"/>
            <a:ext cx="892496" cy="476262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PIU">
            <a:extLst>
              <a:ext uri="{FF2B5EF4-FFF2-40B4-BE49-F238E27FC236}">
                <a16:creationId xmlns:a16="http://schemas.microsoft.com/office/drawing/2014/main" id="{AFF20871-2F2A-4056-809B-E780C8C71DB1}"/>
              </a:ext>
            </a:extLst>
          </xdr:cNvPr>
          <xdr:cNvSpPr/>
        </xdr:nvSpPr>
        <xdr:spPr>
          <a:xfrm>
            <a:off x="5406060" y="1902071"/>
            <a:ext cx="753080" cy="787155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PUN">
            <a:extLst>
              <a:ext uri="{FF2B5EF4-FFF2-40B4-BE49-F238E27FC236}">
                <a16:creationId xmlns:a16="http://schemas.microsoft.com/office/drawing/2014/main" id="{31FC77A2-4990-408B-93C3-A38AF6D7BEC4}"/>
              </a:ext>
            </a:extLst>
          </xdr:cNvPr>
          <xdr:cNvSpPr/>
        </xdr:nvSpPr>
        <xdr:spPr>
          <a:xfrm>
            <a:off x="8992214" y="4884962"/>
            <a:ext cx="799542" cy="1377446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SAN">
            <a:extLst>
              <a:ext uri="{FF2B5EF4-FFF2-40B4-BE49-F238E27FC236}">
                <a16:creationId xmlns:a16="http://schemas.microsoft.com/office/drawing/2014/main" id="{E5A12616-1C19-4998-983E-048B036F255F}"/>
              </a:ext>
            </a:extLst>
          </xdr:cNvPr>
          <xdr:cNvSpPr/>
        </xdr:nvSpPr>
        <xdr:spPr>
          <a:xfrm>
            <a:off x="6688451" y="2351029"/>
            <a:ext cx="845301" cy="1102219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TAC">
            <a:extLst>
              <a:ext uri="{FF2B5EF4-FFF2-40B4-BE49-F238E27FC236}">
                <a16:creationId xmlns:a16="http://schemas.microsoft.com/office/drawing/2014/main" id="{77C13998-7832-47C3-AD7C-EF1D1C24542F}"/>
              </a:ext>
            </a:extLst>
          </xdr:cNvPr>
          <xdr:cNvSpPr/>
        </xdr:nvSpPr>
        <xdr:spPr>
          <a:xfrm>
            <a:off x="8958740" y="6117097"/>
            <a:ext cx="580872" cy="487259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hpTUM">
            <a:extLst>
              <a:ext uri="{FF2B5EF4-FFF2-40B4-BE49-F238E27FC236}">
                <a16:creationId xmlns:a16="http://schemas.microsoft.com/office/drawing/2014/main" id="{3FF38C8F-B552-4148-9856-33E11DAA460C}"/>
              </a:ext>
            </a:extLst>
          </xdr:cNvPr>
          <xdr:cNvSpPr/>
        </xdr:nvSpPr>
        <xdr:spPr>
          <a:xfrm>
            <a:off x="5508268" y="1670827"/>
            <a:ext cx="323075" cy="261996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6" name="ShpUCA">
            <a:extLst>
              <a:ext uri="{FF2B5EF4-FFF2-40B4-BE49-F238E27FC236}">
                <a16:creationId xmlns:a16="http://schemas.microsoft.com/office/drawing/2014/main" id="{B08A1255-8A36-4DB2-9EAF-B00CE421BF05}"/>
              </a:ext>
            </a:extLst>
          </xdr:cNvPr>
          <xdr:cNvSpPr/>
        </xdr:nvSpPr>
        <xdr:spPr>
          <a:xfrm>
            <a:off x="7328531" y="3014105"/>
            <a:ext cx="1919534" cy="1344302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7" name="SimAMA">
            <a:extLst>
              <a:ext uri="{FF2B5EF4-FFF2-40B4-BE49-F238E27FC236}">
                <a16:creationId xmlns:a16="http://schemas.microsoft.com/office/drawing/2014/main" id="{8E65D578-E26D-4DD6-9CA4-1A101A3171A8}"/>
              </a:ext>
            </a:extLst>
          </xdr:cNvPr>
          <xdr:cNvSpPr/>
        </xdr:nvSpPr>
        <xdr:spPr>
          <a:xfrm>
            <a:off x="6202576" y="1743518"/>
            <a:ext cx="738815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422</a:t>
            </a:r>
          </a:p>
        </xdr:txBody>
      </xdr:sp>
      <xdr:sp macro="" textlink="">
        <xdr:nvSpPr>
          <xdr:cNvPr id="118" name="SimANC">
            <a:extLst>
              <a:ext uri="{FF2B5EF4-FFF2-40B4-BE49-F238E27FC236}">
                <a16:creationId xmlns:a16="http://schemas.microsoft.com/office/drawing/2014/main" id="{82E16D24-50A5-4F48-9E00-6AFC008D090F}"/>
              </a:ext>
            </a:extLst>
          </xdr:cNvPr>
          <xdr:cNvSpPr/>
        </xdr:nvSpPr>
        <xdr:spPr>
          <a:xfrm>
            <a:off x="6215796" y="3406236"/>
            <a:ext cx="941496" cy="51413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010</a:t>
            </a:r>
          </a:p>
        </xdr:txBody>
      </xdr:sp>
      <xdr:sp macro="" textlink="">
        <xdr:nvSpPr>
          <xdr:cNvPr id="119" name="SimAPU">
            <a:extLst>
              <a:ext uri="{FF2B5EF4-FFF2-40B4-BE49-F238E27FC236}">
                <a16:creationId xmlns:a16="http://schemas.microsoft.com/office/drawing/2014/main" id="{CCAFBC25-BF4E-4C55-A74E-F81EC55007A6}"/>
              </a:ext>
            </a:extLst>
          </xdr:cNvPr>
          <xdr:cNvSpPr/>
        </xdr:nvSpPr>
        <xdr:spPr>
          <a:xfrm>
            <a:off x="8026145" y="4947254"/>
            <a:ext cx="73881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654</a:t>
            </a:r>
          </a:p>
        </xdr:txBody>
      </xdr:sp>
      <xdr:sp macro="" textlink="">
        <xdr:nvSpPr>
          <xdr:cNvPr id="120" name="SimARE">
            <a:extLst>
              <a:ext uri="{FF2B5EF4-FFF2-40B4-BE49-F238E27FC236}">
                <a16:creationId xmlns:a16="http://schemas.microsoft.com/office/drawing/2014/main" id="{EBFBF108-A978-4C6D-94BD-C5AFD039401D}"/>
              </a:ext>
            </a:extLst>
          </xdr:cNvPr>
          <xdr:cNvSpPr/>
        </xdr:nvSpPr>
        <xdr:spPr>
          <a:xfrm>
            <a:off x="8191009" y="5521146"/>
            <a:ext cx="832943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316</a:t>
            </a:r>
          </a:p>
        </xdr:txBody>
      </xdr:sp>
      <xdr:sp macro="" textlink="">
        <xdr:nvSpPr>
          <xdr:cNvPr id="121" name="SimAYA">
            <a:extLst>
              <a:ext uri="{FF2B5EF4-FFF2-40B4-BE49-F238E27FC236}">
                <a16:creationId xmlns:a16="http://schemas.microsoft.com/office/drawing/2014/main" id="{8E65E34D-CAA9-406B-93EC-E915CC18AD82}"/>
              </a:ext>
            </a:extLst>
          </xdr:cNvPr>
          <xdr:cNvSpPr/>
        </xdr:nvSpPr>
        <xdr:spPr>
          <a:xfrm>
            <a:off x="7562730" y="5103839"/>
            <a:ext cx="73881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840</a:t>
            </a:r>
          </a:p>
        </xdr:txBody>
      </xdr:sp>
      <xdr:sp macro="" textlink="">
        <xdr:nvSpPr>
          <xdr:cNvPr id="122" name="SimCAJ">
            <a:extLst>
              <a:ext uri="{FF2B5EF4-FFF2-40B4-BE49-F238E27FC236}">
                <a16:creationId xmlns:a16="http://schemas.microsoft.com/office/drawing/2014/main" id="{0D89C913-8B96-42CB-8BC7-D8A910854BAC}"/>
              </a:ext>
            </a:extLst>
          </xdr:cNvPr>
          <xdr:cNvSpPr/>
        </xdr:nvSpPr>
        <xdr:spPr>
          <a:xfrm>
            <a:off x="5965927" y="2521914"/>
            <a:ext cx="818647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767</a:t>
            </a:r>
          </a:p>
        </xdr:txBody>
      </xdr:sp>
      <xdr:sp macro="" textlink="">
        <xdr:nvSpPr>
          <xdr:cNvPr id="123" name="SimCAL">
            <a:extLst>
              <a:ext uri="{FF2B5EF4-FFF2-40B4-BE49-F238E27FC236}">
                <a16:creationId xmlns:a16="http://schemas.microsoft.com/office/drawing/2014/main" id="{F4CD84B3-0941-43A9-BC79-E2999646AACE}"/>
              </a:ext>
            </a:extLst>
          </xdr:cNvPr>
          <xdr:cNvSpPr/>
        </xdr:nvSpPr>
        <xdr:spPr>
          <a:xfrm>
            <a:off x="6359462" y="4339666"/>
            <a:ext cx="738815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715</a:t>
            </a:r>
          </a:p>
        </xdr:txBody>
      </xdr:sp>
      <xdr:sp macro="" textlink="">
        <xdr:nvSpPr>
          <xdr:cNvPr id="124" name="SimCUZ">
            <a:extLst>
              <a:ext uri="{FF2B5EF4-FFF2-40B4-BE49-F238E27FC236}">
                <a16:creationId xmlns:a16="http://schemas.microsoft.com/office/drawing/2014/main" id="{4A52F2F2-EB1A-4B16-93D8-1C9CC942370C}"/>
              </a:ext>
            </a:extLst>
          </xdr:cNvPr>
          <xdr:cNvSpPr/>
        </xdr:nvSpPr>
        <xdr:spPr>
          <a:xfrm>
            <a:off x="8061957" y="4542137"/>
            <a:ext cx="895090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505</a:t>
            </a:r>
          </a:p>
        </xdr:txBody>
      </xdr:sp>
      <xdr:sp macro="" textlink="">
        <xdr:nvSpPr>
          <xdr:cNvPr id="125" name="SimHUV">
            <a:extLst>
              <a:ext uri="{FF2B5EF4-FFF2-40B4-BE49-F238E27FC236}">
                <a16:creationId xmlns:a16="http://schemas.microsoft.com/office/drawing/2014/main" id="{B9D93A63-7DF2-4394-8DA4-0A3ADABD7A2C}"/>
              </a:ext>
            </a:extLst>
          </xdr:cNvPr>
          <xdr:cNvSpPr/>
        </xdr:nvSpPr>
        <xdr:spPr>
          <a:xfrm>
            <a:off x="7149461" y="4640211"/>
            <a:ext cx="869445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358</a:t>
            </a:r>
          </a:p>
        </xdr:txBody>
      </xdr:sp>
      <xdr:sp macro="" textlink="">
        <xdr:nvSpPr>
          <xdr:cNvPr id="126" name="SimHUC">
            <a:extLst>
              <a:ext uri="{FF2B5EF4-FFF2-40B4-BE49-F238E27FC236}">
                <a16:creationId xmlns:a16="http://schemas.microsoft.com/office/drawing/2014/main" id="{FFB5B842-72BE-4096-97EB-D0F51DF0A521}"/>
              </a:ext>
            </a:extLst>
          </xdr:cNvPr>
          <xdr:cNvSpPr/>
        </xdr:nvSpPr>
        <xdr:spPr>
          <a:xfrm>
            <a:off x="6877553" y="3537298"/>
            <a:ext cx="738815" cy="51413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547</a:t>
            </a:r>
          </a:p>
        </xdr:txBody>
      </xdr:sp>
      <xdr:sp macro="" textlink="">
        <xdr:nvSpPr>
          <xdr:cNvPr id="127" name="SimICA">
            <a:extLst>
              <a:ext uri="{FF2B5EF4-FFF2-40B4-BE49-F238E27FC236}">
                <a16:creationId xmlns:a16="http://schemas.microsoft.com/office/drawing/2014/main" id="{21FE00C4-C78B-452B-8CCC-DA17799CA5F7}"/>
              </a:ext>
            </a:extLst>
          </xdr:cNvPr>
          <xdr:cNvSpPr/>
        </xdr:nvSpPr>
        <xdr:spPr>
          <a:xfrm>
            <a:off x="6981299" y="4965756"/>
            <a:ext cx="738815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813</a:t>
            </a:r>
          </a:p>
        </xdr:txBody>
      </xdr:sp>
      <xdr:sp macro="" textlink="">
        <xdr:nvSpPr>
          <xdr:cNvPr id="128" name="SimJUN">
            <a:extLst>
              <a:ext uri="{FF2B5EF4-FFF2-40B4-BE49-F238E27FC236}">
                <a16:creationId xmlns:a16="http://schemas.microsoft.com/office/drawing/2014/main" id="{39E687A2-0C48-4024-AEA4-4E6586921C14}"/>
              </a:ext>
            </a:extLst>
          </xdr:cNvPr>
          <xdr:cNvSpPr/>
        </xdr:nvSpPr>
        <xdr:spPr>
          <a:xfrm>
            <a:off x="7195884" y="4087427"/>
            <a:ext cx="955067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854</a:t>
            </a:r>
          </a:p>
        </xdr:txBody>
      </xdr:sp>
      <xdr:sp macro="" textlink="">
        <xdr:nvSpPr>
          <xdr:cNvPr id="129" name="SimLAL">
            <a:extLst>
              <a:ext uri="{FF2B5EF4-FFF2-40B4-BE49-F238E27FC236}">
                <a16:creationId xmlns:a16="http://schemas.microsoft.com/office/drawing/2014/main" id="{F5864B6A-470C-4A94-B4B8-17ED85D4CBD2}"/>
              </a:ext>
            </a:extLst>
          </xdr:cNvPr>
          <xdr:cNvSpPr/>
        </xdr:nvSpPr>
        <xdr:spPr>
          <a:xfrm>
            <a:off x="5985153" y="2971035"/>
            <a:ext cx="910933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270</a:t>
            </a:r>
          </a:p>
        </xdr:txBody>
      </xdr:sp>
      <xdr:sp macro="" textlink="">
        <xdr:nvSpPr>
          <xdr:cNvPr id="130" name="SimLAM">
            <a:extLst>
              <a:ext uri="{FF2B5EF4-FFF2-40B4-BE49-F238E27FC236}">
                <a16:creationId xmlns:a16="http://schemas.microsoft.com/office/drawing/2014/main" id="{68D6BA91-C5D5-49C4-87E5-56944287FCB2}"/>
              </a:ext>
            </a:extLst>
          </xdr:cNvPr>
          <xdr:cNvSpPr/>
        </xdr:nvSpPr>
        <xdr:spPr>
          <a:xfrm>
            <a:off x="5304435" y="2554543"/>
            <a:ext cx="942311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491</a:t>
            </a:r>
          </a:p>
        </xdr:txBody>
      </xdr:sp>
      <xdr:sp macro="" textlink="">
        <xdr:nvSpPr>
          <xdr:cNvPr id="131" name="SimLIM">
            <a:extLst>
              <a:ext uri="{FF2B5EF4-FFF2-40B4-BE49-F238E27FC236}">
                <a16:creationId xmlns:a16="http://schemas.microsoft.com/office/drawing/2014/main" id="{4DE46E93-1DD3-4CDE-957E-A8E93A953CDE}"/>
              </a:ext>
            </a:extLst>
          </xdr:cNvPr>
          <xdr:cNvSpPr/>
        </xdr:nvSpPr>
        <xdr:spPr>
          <a:xfrm>
            <a:off x="6593059" y="3990303"/>
            <a:ext cx="738815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4 036</a:t>
            </a:r>
          </a:p>
        </xdr:txBody>
      </xdr:sp>
      <xdr:sp macro="" textlink="">
        <xdr:nvSpPr>
          <xdr:cNvPr id="132" name="SimLOR">
            <a:extLst>
              <a:ext uri="{FF2B5EF4-FFF2-40B4-BE49-F238E27FC236}">
                <a16:creationId xmlns:a16="http://schemas.microsoft.com/office/drawing/2014/main" id="{C30F74D4-985C-4AAA-8AED-D0F8CDE0B6FF}"/>
              </a:ext>
            </a:extLst>
          </xdr:cNvPr>
          <xdr:cNvSpPr/>
        </xdr:nvSpPr>
        <xdr:spPr>
          <a:xfrm>
            <a:off x="7303129" y="1600613"/>
            <a:ext cx="738815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445</a:t>
            </a:r>
          </a:p>
        </xdr:txBody>
      </xdr:sp>
      <xdr:sp macro="" textlink="">
        <xdr:nvSpPr>
          <xdr:cNvPr id="133" name="SimMAD">
            <a:extLst>
              <a:ext uri="{FF2B5EF4-FFF2-40B4-BE49-F238E27FC236}">
                <a16:creationId xmlns:a16="http://schemas.microsoft.com/office/drawing/2014/main" id="{13393252-C091-485E-AB1F-52C8F87DEF87}"/>
              </a:ext>
            </a:extLst>
          </xdr:cNvPr>
          <xdr:cNvSpPr/>
        </xdr:nvSpPr>
        <xdr:spPr>
          <a:xfrm>
            <a:off x="8692909" y="4245913"/>
            <a:ext cx="95986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142</a:t>
            </a:r>
          </a:p>
        </xdr:txBody>
      </xdr:sp>
      <xdr:sp macro="" textlink="">
        <xdr:nvSpPr>
          <xdr:cNvPr id="134" name="SimMOQ">
            <a:extLst>
              <a:ext uri="{FF2B5EF4-FFF2-40B4-BE49-F238E27FC236}">
                <a16:creationId xmlns:a16="http://schemas.microsoft.com/office/drawing/2014/main" id="{59D025F2-E2A3-44C1-9422-874828788CB1}"/>
              </a:ext>
            </a:extLst>
          </xdr:cNvPr>
          <xdr:cNvSpPr/>
        </xdr:nvSpPr>
        <xdr:spPr>
          <a:xfrm>
            <a:off x="8733429" y="5868716"/>
            <a:ext cx="726316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177</a:t>
            </a:r>
          </a:p>
        </xdr:txBody>
      </xdr:sp>
      <xdr:sp macro="" textlink="">
        <xdr:nvSpPr>
          <xdr:cNvPr id="135" name="SimPAS">
            <a:extLst>
              <a:ext uri="{FF2B5EF4-FFF2-40B4-BE49-F238E27FC236}">
                <a16:creationId xmlns:a16="http://schemas.microsoft.com/office/drawing/2014/main" id="{E6C5753D-0521-4B6D-951C-E3FD0EE9B9DA}"/>
              </a:ext>
            </a:extLst>
          </xdr:cNvPr>
          <xdr:cNvSpPr/>
        </xdr:nvSpPr>
        <xdr:spPr>
          <a:xfrm>
            <a:off x="7248842" y="3729702"/>
            <a:ext cx="791461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437</a:t>
            </a:r>
          </a:p>
        </xdr:txBody>
      </xdr:sp>
      <xdr:sp macro="" textlink="">
        <xdr:nvSpPr>
          <xdr:cNvPr id="136" name="SimPIU">
            <a:extLst>
              <a:ext uri="{FF2B5EF4-FFF2-40B4-BE49-F238E27FC236}">
                <a16:creationId xmlns:a16="http://schemas.microsoft.com/office/drawing/2014/main" id="{EABB114B-DF5C-4C90-A5B7-510E5D0D19B0}"/>
              </a:ext>
            </a:extLst>
          </xdr:cNvPr>
          <xdr:cNvSpPr/>
        </xdr:nvSpPr>
        <xdr:spPr>
          <a:xfrm>
            <a:off x="5356101" y="1990495"/>
            <a:ext cx="748912" cy="532945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753</a:t>
            </a:r>
          </a:p>
        </xdr:txBody>
      </xdr:sp>
      <xdr:sp macro="" textlink="">
        <xdr:nvSpPr>
          <xdr:cNvPr id="137" name="SimPUN">
            <a:extLst>
              <a:ext uri="{FF2B5EF4-FFF2-40B4-BE49-F238E27FC236}">
                <a16:creationId xmlns:a16="http://schemas.microsoft.com/office/drawing/2014/main" id="{3E6BB695-C02C-42E5-9501-C8551048E8B1}"/>
              </a:ext>
            </a:extLst>
          </xdr:cNvPr>
          <xdr:cNvSpPr/>
        </xdr:nvSpPr>
        <xdr:spPr>
          <a:xfrm>
            <a:off x="8848043" y="5198280"/>
            <a:ext cx="1028710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738</a:t>
            </a:r>
          </a:p>
        </xdr:txBody>
      </xdr:sp>
      <xdr:sp macro="" textlink="">
        <xdr:nvSpPr>
          <xdr:cNvPr id="138" name="SimSAN">
            <a:extLst>
              <a:ext uri="{FF2B5EF4-FFF2-40B4-BE49-F238E27FC236}">
                <a16:creationId xmlns:a16="http://schemas.microsoft.com/office/drawing/2014/main" id="{04DAF65F-4D0A-4C59-8E64-2030B2E269BE}"/>
              </a:ext>
            </a:extLst>
          </xdr:cNvPr>
          <xdr:cNvSpPr/>
        </xdr:nvSpPr>
        <xdr:spPr>
          <a:xfrm>
            <a:off x="6627315" y="2609580"/>
            <a:ext cx="738815" cy="53529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178</a:t>
            </a:r>
          </a:p>
        </xdr:txBody>
      </xdr:sp>
      <xdr:sp macro="" textlink="">
        <xdr:nvSpPr>
          <xdr:cNvPr id="139" name="SimTUM">
            <a:extLst>
              <a:ext uri="{FF2B5EF4-FFF2-40B4-BE49-F238E27FC236}">
                <a16:creationId xmlns:a16="http://schemas.microsoft.com/office/drawing/2014/main" id="{2C2B7494-714C-4AC2-9370-E746ED9555CE}"/>
              </a:ext>
            </a:extLst>
          </xdr:cNvPr>
          <xdr:cNvSpPr/>
        </xdr:nvSpPr>
        <xdr:spPr>
          <a:xfrm>
            <a:off x="5348835" y="1422098"/>
            <a:ext cx="745988" cy="53529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304</a:t>
            </a:r>
          </a:p>
        </xdr:txBody>
      </xdr:sp>
      <xdr:sp macro="" textlink="">
        <xdr:nvSpPr>
          <xdr:cNvPr id="140" name="SimUCA">
            <a:extLst>
              <a:ext uri="{FF2B5EF4-FFF2-40B4-BE49-F238E27FC236}">
                <a16:creationId xmlns:a16="http://schemas.microsoft.com/office/drawing/2014/main" id="{B34B71D2-08D0-4FF0-88E9-C780CB9DAE04}"/>
              </a:ext>
            </a:extLst>
          </xdr:cNvPr>
          <xdr:cNvSpPr/>
        </xdr:nvSpPr>
        <xdr:spPr>
          <a:xfrm>
            <a:off x="7796138" y="3554477"/>
            <a:ext cx="738814" cy="5235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291</a:t>
            </a:r>
          </a:p>
        </xdr:txBody>
      </xdr:sp>
      <xdr:sp macro="" textlink="">
        <xdr:nvSpPr>
          <xdr:cNvPr id="141" name="SimTAC">
            <a:extLst>
              <a:ext uri="{FF2B5EF4-FFF2-40B4-BE49-F238E27FC236}">
                <a16:creationId xmlns:a16="http://schemas.microsoft.com/office/drawing/2014/main" id="{D490B01F-0A9B-4536-B571-A2DAF6A06E66}"/>
              </a:ext>
            </a:extLst>
          </xdr:cNvPr>
          <xdr:cNvSpPr/>
        </xdr:nvSpPr>
        <xdr:spPr>
          <a:xfrm>
            <a:off x="8886765" y="6170435"/>
            <a:ext cx="723175" cy="516481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397</a:t>
            </a:r>
          </a:p>
        </xdr:txBody>
      </xdr:sp>
    </xdr:grpSp>
    <xdr:clientData/>
  </xdr:twoCellAnchor>
  <xdr:twoCellAnchor>
    <xdr:from>
      <xdr:col>10</xdr:col>
      <xdr:colOff>733425</xdr:colOff>
      <xdr:row>193</xdr:row>
      <xdr:rowOff>409574</xdr:rowOff>
    </xdr:from>
    <xdr:to>
      <xdr:col>16</xdr:col>
      <xdr:colOff>695325</xdr:colOff>
      <xdr:row>220</xdr:row>
      <xdr:rowOff>66674</xdr:rowOff>
    </xdr:to>
    <xdr:grpSp>
      <xdr:nvGrpSpPr>
        <xdr:cNvPr id="142" name="Grupo 141">
          <a:extLst>
            <a:ext uri="{FF2B5EF4-FFF2-40B4-BE49-F238E27FC236}">
              <a16:creationId xmlns:a16="http://schemas.microsoft.com/office/drawing/2014/main" id="{F4A9F4D3-190A-4E0B-BB34-4A7EA5997544}"/>
            </a:ext>
          </a:extLst>
        </xdr:cNvPr>
        <xdr:cNvGrpSpPr/>
      </xdr:nvGrpSpPr>
      <xdr:grpSpPr>
        <a:xfrm>
          <a:off x="10179984" y="54040927"/>
          <a:ext cx="6158753" cy="7445188"/>
          <a:chOff x="5294114" y="532431"/>
          <a:chExt cx="4592960" cy="6127111"/>
        </a:xfrm>
      </xdr:grpSpPr>
      <xdr:sp macro="" textlink="">
        <xdr:nvSpPr>
          <xdr:cNvPr id="143" name="ShpHUC">
            <a:extLst>
              <a:ext uri="{FF2B5EF4-FFF2-40B4-BE49-F238E27FC236}">
                <a16:creationId xmlns:a16="http://schemas.microsoft.com/office/drawing/2014/main" id="{924795F7-64E8-4BB8-AADA-2532474DF88C}"/>
              </a:ext>
            </a:extLst>
          </xdr:cNvPr>
          <xdr:cNvSpPr/>
        </xdr:nvSpPr>
        <xdr:spPr>
          <a:xfrm>
            <a:off x="6866148" y="3354635"/>
            <a:ext cx="990365" cy="684248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MA">
            <a:extLst>
              <a:ext uri="{FF2B5EF4-FFF2-40B4-BE49-F238E27FC236}">
                <a16:creationId xmlns:a16="http://schemas.microsoft.com/office/drawing/2014/main" id="{42FDEBB4-9DD7-4E49-90CD-7E2308308301}"/>
              </a:ext>
            </a:extLst>
          </xdr:cNvPr>
          <xdr:cNvSpPr/>
        </xdr:nvSpPr>
        <xdr:spPr>
          <a:xfrm>
            <a:off x="6335144" y="1502982"/>
            <a:ext cx="564039" cy="1394756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145" name="ShpANC">
            <a:extLst>
              <a:ext uri="{FF2B5EF4-FFF2-40B4-BE49-F238E27FC236}">
                <a16:creationId xmlns:a16="http://schemas.microsoft.com/office/drawing/2014/main" id="{C11DE6D9-0476-432E-98E6-C0E149D19290}"/>
              </a:ext>
            </a:extLst>
          </xdr:cNvPr>
          <xdr:cNvSpPr/>
        </xdr:nvSpPr>
        <xdr:spPr>
          <a:xfrm>
            <a:off x="6382683" y="3239633"/>
            <a:ext cx="685705" cy="887453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PU">
            <a:extLst>
              <a:ext uri="{FF2B5EF4-FFF2-40B4-BE49-F238E27FC236}">
                <a16:creationId xmlns:a16="http://schemas.microsoft.com/office/drawing/2014/main" id="{B2B9B545-C1F7-4CD2-A8D3-E59F38799778}"/>
              </a:ext>
            </a:extLst>
          </xdr:cNvPr>
          <xdr:cNvSpPr/>
        </xdr:nvSpPr>
        <xdr:spPr>
          <a:xfrm>
            <a:off x="8069642" y="4937299"/>
            <a:ext cx="616306" cy="506313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ARE">
            <a:extLst>
              <a:ext uri="{FF2B5EF4-FFF2-40B4-BE49-F238E27FC236}">
                <a16:creationId xmlns:a16="http://schemas.microsoft.com/office/drawing/2014/main" id="{A4ABF708-5DB7-498F-9C1F-95DC5EDDFD00}"/>
              </a:ext>
            </a:extLst>
          </xdr:cNvPr>
          <xdr:cNvSpPr/>
        </xdr:nvSpPr>
        <xdr:spPr>
          <a:xfrm>
            <a:off x="7652369" y="5392590"/>
            <a:ext cx="1451687" cy="853599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AYA">
            <a:extLst>
              <a:ext uri="{FF2B5EF4-FFF2-40B4-BE49-F238E27FC236}">
                <a16:creationId xmlns:a16="http://schemas.microsoft.com/office/drawing/2014/main" id="{DF2AE510-D973-4E6C-8610-E6A4448C7C31}"/>
              </a:ext>
            </a:extLst>
          </xdr:cNvPr>
          <xdr:cNvSpPr/>
        </xdr:nvSpPr>
        <xdr:spPr>
          <a:xfrm>
            <a:off x="7632665" y="4594858"/>
            <a:ext cx="765774" cy="1102524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AJ">
            <a:extLst>
              <a:ext uri="{FF2B5EF4-FFF2-40B4-BE49-F238E27FC236}">
                <a16:creationId xmlns:a16="http://schemas.microsoft.com/office/drawing/2014/main" id="{6705CBF7-36EB-48AA-AE0D-BB95F992218E}"/>
              </a:ext>
            </a:extLst>
          </xdr:cNvPr>
          <xdr:cNvSpPr/>
        </xdr:nvSpPr>
        <xdr:spPr>
          <a:xfrm>
            <a:off x="6109708" y="2070639"/>
            <a:ext cx="592916" cy="1071083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CAL">
            <a:extLst>
              <a:ext uri="{FF2B5EF4-FFF2-40B4-BE49-F238E27FC236}">
                <a16:creationId xmlns:a16="http://schemas.microsoft.com/office/drawing/2014/main" id="{67D7A7BC-8918-4DF0-93E9-9B40B9DD1E5A}"/>
              </a:ext>
            </a:extLst>
          </xdr:cNvPr>
          <xdr:cNvSpPr/>
        </xdr:nvSpPr>
        <xdr:spPr>
          <a:xfrm>
            <a:off x="6913313" y="4461488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CUZ">
            <a:extLst>
              <a:ext uri="{FF2B5EF4-FFF2-40B4-BE49-F238E27FC236}">
                <a16:creationId xmlns:a16="http://schemas.microsoft.com/office/drawing/2014/main" id="{E68C4A4E-86D6-47F4-9D44-D82A60A32FFA}"/>
              </a:ext>
            </a:extLst>
          </xdr:cNvPr>
          <xdr:cNvSpPr/>
        </xdr:nvSpPr>
        <xdr:spPr>
          <a:xfrm>
            <a:off x="8049967" y="4282747"/>
            <a:ext cx="1237532" cy="1348233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HUV">
            <a:extLst>
              <a:ext uri="{FF2B5EF4-FFF2-40B4-BE49-F238E27FC236}">
                <a16:creationId xmlns:a16="http://schemas.microsoft.com/office/drawing/2014/main" id="{153CC326-FC95-4584-AC68-7206BBE5B939}"/>
              </a:ext>
            </a:extLst>
          </xdr:cNvPr>
          <xdr:cNvSpPr/>
        </xdr:nvSpPr>
        <xdr:spPr>
          <a:xfrm>
            <a:off x="7394890" y="4529780"/>
            <a:ext cx="514898" cy="693397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ICA">
            <a:extLst>
              <a:ext uri="{FF2B5EF4-FFF2-40B4-BE49-F238E27FC236}">
                <a16:creationId xmlns:a16="http://schemas.microsoft.com/office/drawing/2014/main" id="{E792D40B-B429-4CBA-AEF6-D1C60DB8A2B1}"/>
              </a:ext>
            </a:extLst>
          </xdr:cNvPr>
          <xdr:cNvSpPr/>
        </xdr:nvSpPr>
        <xdr:spPr>
          <a:xfrm>
            <a:off x="7179294" y="4865699"/>
            <a:ext cx="597506" cy="776579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JUN">
            <a:extLst>
              <a:ext uri="{FF2B5EF4-FFF2-40B4-BE49-F238E27FC236}">
                <a16:creationId xmlns:a16="http://schemas.microsoft.com/office/drawing/2014/main" id="{A38392D7-C088-4141-AE70-816E09AEA759}"/>
              </a:ext>
            </a:extLst>
          </xdr:cNvPr>
          <xdr:cNvSpPr/>
        </xdr:nvSpPr>
        <xdr:spPr>
          <a:xfrm>
            <a:off x="7150539" y="4110334"/>
            <a:ext cx="1054213" cy="644914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AL">
            <a:extLst>
              <a:ext uri="{FF2B5EF4-FFF2-40B4-BE49-F238E27FC236}">
                <a16:creationId xmlns:a16="http://schemas.microsoft.com/office/drawing/2014/main" id="{1EFE2E40-D027-416C-B695-5EAC4E47DECF}"/>
              </a:ext>
            </a:extLst>
          </xdr:cNvPr>
          <xdr:cNvSpPr/>
        </xdr:nvSpPr>
        <xdr:spPr>
          <a:xfrm>
            <a:off x="6020385" y="2872701"/>
            <a:ext cx="1008846" cy="679463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AM">
            <a:extLst>
              <a:ext uri="{FF2B5EF4-FFF2-40B4-BE49-F238E27FC236}">
                <a16:creationId xmlns:a16="http://schemas.microsoft.com/office/drawing/2014/main" id="{C0209D74-41BB-4C4B-A115-CD683263AB34}"/>
              </a:ext>
            </a:extLst>
          </xdr:cNvPr>
          <xdr:cNvSpPr/>
        </xdr:nvSpPr>
        <xdr:spPr>
          <a:xfrm>
            <a:off x="5678783" y="2405304"/>
            <a:ext cx="540557" cy="532402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LIM">
            <a:extLst>
              <a:ext uri="{FF2B5EF4-FFF2-40B4-BE49-F238E27FC236}">
                <a16:creationId xmlns:a16="http://schemas.microsoft.com/office/drawing/2014/main" id="{A6E1552A-0850-4D40-ABAE-C59E75F1E07D}"/>
              </a:ext>
            </a:extLst>
          </xdr:cNvPr>
          <xdr:cNvSpPr/>
        </xdr:nvSpPr>
        <xdr:spPr>
          <a:xfrm>
            <a:off x="6645900" y="3982775"/>
            <a:ext cx="878140" cy="974908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LOR">
            <a:extLst>
              <a:ext uri="{FF2B5EF4-FFF2-40B4-BE49-F238E27FC236}">
                <a16:creationId xmlns:a16="http://schemas.microsoft.com/office/drawing/2014/main" id="{4CBE9FDA-A394-4422-955F-EF1669307E8F}"/>
              </a:ext>
            </a:extLst>
          </xdr:cNvPr>
          <xdr:cNvSpPr/>
        </xdr:nvSpPr>
        <xdr:spPr>
          <a:xfrm>
            <a:off x="6674281" y="532431"/>
            <a:ext cx="2762340" cy="2902227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MAD">
            <a:extLst>
              <a:ext uri="{FF2B5EF4-FFF2-40B4-BE49-F238E27FC236}">
                <a16:creationId xmlns:a16="http://schemas.microsoft.com/office/drawing/2014/main" id="{815D7877-12C9-4C35-A8B1-A5485A33BF10}"/>
              </a:ext>
            </a:extLst>
          </xdr:cNvPr>
          <xdr:cNvSpPr/>
        </xdr:nvSpPr>
        <xdr:spPr>
          <a:xfrm>
            <a:off x="8586083" y="3900685"/>
            <a:ext cx="1293540" cy="1091515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MOQ">
            <a:extLst>
              <a:ext uri="{FF2B5EF4-FFF2-40B4-BE49-F238E27FC236}">
                <a16:creationId xmlns:a16="http://schemas.microsoft.com/office/drawing/2014/main" id="{573280E2-0348-4158-8E06-E4A200A7C823}"/>
              </a:ext>
            </a:extLst>
          </xdr:cNvPr>
          <xdr:cNvSpPr/>
        </xdr:nvSpPr>
        <xdr:spPr>
          <a:xfrm>
            <a:off x="8863590" y="5838066"/>
            <a:ext cx="499151" cy="579519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AS">
            <a:extLst>
              <a:ext uri="{FF2B5EF4-FFF2-40B4-BE49-F238E27FC236}">
                <a16:creationId xmlns:a16="http://schemas.microsoft.com/office/drawing/2014/main" id="{A5487501-B420-4906-B271-9B64F41B6C22}"/>
              </a:ext>
            </a:extLst>
          </xdr:cNvPr>
          <xdr:cNvSpPr/>
        </xdr:nvSpPr>
        <xdr:spPr>
          <a:xfrm>
            <a:off x="7069451" y="3774417"/>
            <a:ext cx="892496" cy="476262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PIU">
            <a:extLst>
              <a:ext uri="{FF2B5EF4-FFF2-40B4-BE49-F238E27FC236}">
                <a16:creationId xmlns:a16="http://schemas.microsoft.com/office/drawing/2014/main" id="{C89F18F4-E276-419F-846C-0525FDFFF28A}"/>
              </a:ext>
            </a:extLst>
          </xdr:cNvPr>
          <xdr:cNvSpPr/>
        </xdr:nvSpPr>
        <xdr:spPr>
          <a:xfrm>
            <a:off x="5406060" y="1902071"/>
            <a:ext cx="753080" cy="787155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PUN">
            <a:extLst>
              <a:ext uri="{FF2B5EF4-FFF2-40B4-BE49-F238E27FC236}">
                <a16:creationId xmlns:a16="http://schemas.microsoft.com/office/drawing/2014/main" id="{633F3A7D-F35F-4306-8BB8-96DF022EE8DB}"/>
              </a:ext>
            </a:extLst>
          </xdr:cNvPr>
          <xdr:cNvSpPr/>
        </xdr:nvSpPr>
        <xdr:spPr>
          <a:xfrm>
            <a:off x="8992214" y="4884962"/>
            <a:ext cx="799542" cy="1377446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SAN">
            <a:extLst>
              <a:ext uri="{FF2B5EF4-FFF2-40B4-BE49-F238E27FC236}">
                <a16:creationId xmlns:a16="http://schemas.microsoft.com/office/drawing/2014/main" id="{91666DC0-5175-4F92-93BC-E36F6800939A}"/>
              </a:ext>
            </a:extLst>
          </xdr:cNvPr>
          <xdr:cNvSpPr/>
        </xdr:nvSpPr>
        <xdr:spPr>
          <a:xfrm>
            <a:off x="6688451" y="2351029"/>
            <a:ext cx="845301" cy="1102219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TAC">
            <a:extLst>
              <a:ext uri="{FF2B5EF4-FFF2-40B4-BE49-F238E27FC236}">
                <a16:creationId xmlns:a16="http://schemas.microsoft.com/office/drawing/2014/main" id="{194823B3-BD6A-4300-BFE2-13FFBB6B75E1}"/>
              </a:ext>
            </a:extLst>
          </xdr:cNvPr>
          <xdr:cNvSpPr/>
        </xdr:nvSpPr>
        <xdr:spPr>
          <a:xfrm>
            <a:off x="8958740" y="6117097"/>
            <a:ext cx="580872" cy="487259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hpTUM">
            <a:extLst>
              <a:ext uri="{FF2B5EF4-FFF2-40B4-BE49-F238E27FC236}">
                <a16:creationId xmlns:a16="http://schemas.microsoft.com/office/drawing/2014/main" id="{D267A1FC-7F92-4054-BC3E-50204D1AB779}"/>
              </a:ext>
            </a:extLst>
          </xdr:cNvPr>
          <xdr:cNvSpPr/>
        </xdr:nvSpPr>
        <xdr:spPr>
          <a:xfrm>
            <a:off x="5508268" y="1670827"/>
            <a:ext cx="323075" cy="261996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7" name="ShpUCA">
            <a:extLst>
              <a:ext uri="{FF2B5EF4-FFF2-40B4-BE49-F238E27FC236}">
                <a16:creationId xmlns:a16="http://schemas.microsoft.com/office/drawing/2014/main" id="{0C73B486-A019-4DBC-B1EB-DDDA49AD4A14}"/>
              </a:ext>
            </a:extLst>
          </xdr:cNvPr>
          <xdr:cNvSpPr/>
        </xdr:nvSpPr>
        <xdr:spPr>
          <a:xfrm>
            <a:off x="7328531" y="3019839"/>
            <a:ext cx="1919534" cy="1344302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8" name="SimAMA">
            <a:extLst>
              <a:ext uri="{FF2B5EF4-FFF2-40B4-BE49-F238E27FC236}">
                <a16:creationId xmlns:a16="http://schemas.microsoft.com/office/drawing/2014/main" id="{C817E819-16EF-4B33-BB77-ED09C995B831}"/>
              </a:ext>
            </a:extLst>
          </xdr:cNvPr>
          <xdr:cNvSpPr/>
        </xdr:nvSpPr>
        <xdr:spPr>
          <a:xfrm>
            <a:off x="6178006" y="1773234"/>
            <a:ext cx="738815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658</a:t>
            </a:r>
          </a:p>
        </xdr:txBody>
      </xdr:sp>
      <xdr:sp macro="" textlink="">
        <xdr:nvSpPr>
          <xdr:cNvPr id="169" name="SimANC">
            <a:extLst>
              <a:ext uri="{FF2B5EF4-FFF2-40B4-BE49-F238E27FC236}">
                <a16:creationId xmlns:a16="http://schemas.microsoft.com/office/drawing/2014/main" id="{524958D3-E76C-44AE-82E1-74E0D07E5F3E}"/>
              </a:ext>
            </a:extLst>
          </xdr:cNvPr>
          <xdr:cNvSpPr/>
        </xdr:nvSpPr>
        <xdr:spPr>
          <a:xfrm>
            <a:off x="6220820" y="3389197"/>
            <a:ext cx="941496" cy="51413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074</a:t>
            </a:r>
          </a:p>
        </xdr:txBody>
      </xdr:sp>
      <xdr:sp macro="" textlink="">
        <xdr:nvSpPr>
          <xdr:cNvPr id="170" name="SimAPU">
            <a:extLst>
              <a:ext uri="{FF2B5EF4-FFF2-40B4-BE49-F238E27FC236}">
                <a16:creationId xmlns:a16="http://schemas.microsoft.com/office/drawing/2014/main" id="{CF9E9181-69A9-4824-8A5F-DFDF12718E9B}"/>
              </a:ext>
            </a:extLst>
          </xdr:cNvPr>
          <xdr:cNvSpPr/>
        </xdr:nvSpPr>
        <xdr:spPr>
          <a:xfrm>
            <a:off x="8034276" y="4971881"/>
            <a:ext cx="73881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853</a:t>
            </a:r>
          </a:p>
        </xdr:txBody>
      </xdr:sp>
      <xdr:sp macro="" textlink="">
        <xdr:nvSpPr>
          <xdr:cNvPr id="171" name="SimARE">
            <a:extLst>
              <a:ext uri="{FF2B5EF4-FFF2-40B4-BE49-F238E27FC236}">
                <a16:creationId xmlns:a16="http://schemas.microsoft.com/office/drawing/2014/main" id="{FDD96E4F-B058-40E4-8E3A-EE92E5A238EC}"/>
              </a:ext>
            </a:extLst>
          </xdr:cNvPr>
          <xdr:cNvSpPr/>
        </xdr:nvSpPr>
        <xdr:spPr>
          <a:xfrm>
            <a:off x="8201103" y="5517914"/>
            <a:ext cx="832943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911</a:t>
            </a:r>
          </a:p>
        </xdr:txBody>
      </xdr:sp>
      <xdr:sp macro="" textlink="">
        <xdr:nvSpPr>
          <xdr:cNvPr id="172" name="SimAYA">
            <a:extLst>
              <a:ext uri="{FF2B5EF4-FFF2-40B4-BE49-F238E27FC236}">
                <a16:creationId xmlns:a16="http://schemas.microsoft.com/office/drawing/2014/main" id="{521CED3C-4A6D-48BD-A450-712FB7D30818}"/>
              </a:ext>
            </a:extLst>
          </xdr:cNvPr>
          <xdr:cNvSpPr/>
        </xdr:nvSpPr>
        <xdr:spPr>
          <a:xfrm>
            <a:off x="7552135" y="5106906"/>
            <a:ext cx="73881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961</a:t>
            </a:r>
          </a:p>
        </xdr:txBody>
      </xdr:sp>
      <xdr:sp macro="" textlink="">
        <xdr:nvSpPr>
          <xdr:cNvPr id="173" name="SimCAJ">
            <a:extLst>
              <a:ext uri="{FF2B5EF4-FFF2-40B4-BE49-F238E27FC236}">
                <a16:creationId xmlns:a16="http://schemas.microsoft.com/office/drawing/2014/main" id="{52522957-2759-4D1A-9F9D-0E1757A78E50}"/>
              </a:ext>
            </a:extLst>
          </xdr:cNvPr>
          <xdr:cNvSpPr/>
        </xdr:nvSpPr>
        <xdr:spPr>
          <a:xfrm>
            <a:off x="5968210" y="2536287"/>
            <a:ext cx="818647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652</a:t>
            </a:r>
          </a:p>
        </xdr:txBody>
      </xdr:sp>
      <xdr:sp macro="" textlink="">
        <xdr:nvSpPr>
          <xdr:cNvPr id="174" name="SimCAL">
            <a:extLst>
              <a:ext uri="{FF2B5EF4-FFF2-40B4-BE49-F238E27FC236}">
                <a16:creationId xmlns:a16="http://schemas.microsoft.com/office/drawing/2014/main" id="{117F674B-0D94-431A-9B67-3B64D081B724}"/>
              </a:ext>
            </a:extLst>
          </xdr:cNvPr>
          <xdr:cNvSpPr/>
        </xdr:nvSpPr>
        <xdr:spPr>
          <a:xfrm>
            <a:off x="6359462" y="4339666"/>
            <a:ext cx="738815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525</a:t>
            </a:r>
          </a:p>
        </xdr:txBody>
      </xdr:sp>
      <xdr:sp macro="" textlink="">
        <xdr:nvSpPr>
          <xdr:cNvPr id="175" name="SimCUZ">
            <a:extLst>
              <a:ext uri="{FF2B5EF4-FFF2-40B4-BE49-F238E27FC236}">
                <a16:creationId xmlns:a16="http://schemas.microsoft.com/office/drawing/2014/main" id="{11CDC636-6A39-426F-9317-7AE4ED7F7229}"/>
              </a:ext>
            </a:extLst>
          </xdr:cNvPr>
          <xdr:cNvSpPr/>
        </xdr:nvSpPr>
        <xdr:spPr>
          <a:xfrm>
            <a:off x="8088993" y="4579768"/>
            <a:ext cx="895090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964</a:t>
            </a:r>
          </a:p>
        </xdr:txBody>
      </xdr:sp>
      <xdr:sp macro="" textlink="">
        <xdr:nvSpPr>
          <xdr:cNvPr id="176" name="SimHUV">
            <a:extLst>
              <a:ext uri="{FF2B5EF4-FFF2-40B4-BE49-F238E27FC236}">
                <a16:creationId xmlns:a16="http://schemas.microsoft.com/office/drawing/2014/main" id="{8EC984DB-E7C6-46DD-A326-EF6335FE7CFA}"/>
              </a:ext>
            </a:extLst>
          </xdr:cNvPr>
          <xdr:cNvSpPr/>
        </xdr:nvSpPr>
        <xdr:spPr>
          <a:xfrm>
            <a:off x="7219609" y="4594346"/>
            <a:ext cx="86955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872</a:t>
            </a:r>
          </a:p>
        </xdr:txBody>
      </xdr:sp>
      <xdr:sp macro="" textlink="">
        <xdr:nvSpPr>
          <xdr:cNvPr id="177" name="SimHUC">
            <a:extLst>
              <a:ext uri="{FF2B5EF4-FFF2-40B4-BE49-F238E27FC236}">
                <a16:creationId xmlns:a16="http://schemas.microsoft.com/office/drawing/2014/main" id="{30E9F0F6-2F55-4EA1-852C-69FAEE690E48}"/>
              </a:ext>
            </a:extLst>
          </xdr:cNvPr>
          <xdr:cNvSpPr/>
        </xdr:nvSpPr>
        <xdr:spPr>
          <a:xfrm>
            <a:off x="6864081" y="3514851"/>
            <a:ext cx="738815" cy="51413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635</a:t>
            </a:r>
          </a:p>
        </xdr:txBody>
      </xdr:sp>
      <xdr:sp macro="" textlink="">
        <xdr:nvSpPr>
          <xdr:cNvPr id="178" name="SimICA">
            <a:extLst>
              <a:ext uri="{FF2B5EF4-FFF2-40B4-BE49-F238E27FC236}">
                <a16:creationId xmlns:a16="http://schemas.microsoft.com/office/drawing/2014/main" id="{14FE7F5C-29B0-4938-BCD5-2453C9AA85E4}"/>
              </a:ext>
            </a:extLst>
          </xdr:cNvPr>
          <xdr:cNvSpPr/>
        </xdr:nvSpPr>
        <xdr:spPr>
          <a:xfrm>
            <a:off x="7127441" y="5011620"/>
            <a:ext cx="738815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567</a:t>
            </a:r>
          </a:p>
        </xdr:txBody>
      </xdr:sp>
      <xdr:sp macro="" textlink="">
        <xdr:nvSpPr>
          <xdr:cNvPr id="179" name="SimJUN">
            <a:extLst>
              <a:ext uri="{FF2B5EF4-FFF2-40B4-BE49-F238E27FC236}">
                <a16:creationId xmlns:a16="http://schemas.microsoft.com/office/drawing/2014/main" id="{7C0656D0-3EDD-4ECB-B4E5-3C53D616FB5C}"/>
              </a:ext>
            </a:extLst>
          </xdr:cNvPr>
          <xdr:cNvSpPr/>
        </xdr:nvSpPr>
        <xdr:spPr>
          <a:xfrm>
            <a:off x="7150991" y="4084115"/>
            <a:ext cx="955067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026</a:t>
            </a:r>
          </a:p>
        </xdr:txBody>
      </xdr:sp>
      <xdr:sp macro="" textlink="">
        <xdr:nvSpPr>
          <xdr:cNvPr id="180" name="SimLAL">
            <a:extLst>
              <a:ext uri="{FF2B5EF4-FFF2-40B4-BE49-F238E27FC236}">
                <a16:creationId xmlns:a16="http://schemas.microsoft.com/office/drawing/2014/main" id="{03AC6330-5A81-4103-A35D-C122F97E5BCD}"/>
              </a:ext>
            </a:extLst>
          </xdr:cNvPr>
          <xdr:cNvSpPr/>
        </xdr:nvSpPr>
        <xdr:spPr>
          <a:xfrm>
            <a:off x="5984422" y="2964170"/>
            <a:ext cx="910933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059</a:t>
            </a:r>
          </a:p>
        </xdr:txBody>
      </xdr:sp>
      <xdr:sp macro="" textlink="">
        <xdr:nvSpPr>
          <xdr:cNvPr id="181" name="SimLAM">
            <a:extLst>
              <a:ext uri="{FF2B5EF4-FFF2-40B4-BE49-F238E27FC236}">
                <a16:creationId xmlns:a16="http://schemas.microsoft.com/office/drawing/2014/main" id="{E8292AEE-1CF6-424E-8604-C6FBE7EF7B0B}"/>
              </a:ext>
            </a:extLst>
          </xdr:cNvPr>
          <xdr:cNvSpPr/>
        </xdr:nvSpPr>
        <xdr:spPr>
          <a:xfrm>
            <a:off x="5294114" y="2550426"/>
            <a:ext cx="942311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149</a:t>
            </a:r>
          </a:p>
        </xdr:txBody>
      </xdr:sp>
      <xdr:sp macro="" textlink="">
        <xdr:nvSpPr>
          <xdr:cNvPr id="182" name="SimLIM">
            <a:extLst>
              <a:ext uri="{FF2B5EF4-FFF2-40B4-BE49-F238E27FC236}">
                <a16:creationId xmlns:a16="http://schemas.microsoft.com/office/drawing/2014/main" id="{07A3F57A-D143-4D4B-ABED-02691BEA8070}"/>
              </a:ext>
            </a:extLst>
          </xdr:cNvPr>
          <xdr:cNvSpPr/>
        </xdr:nvSpPr>
        <xdr:spPr>
          <a:xfrm>
            <a:off x="6601644" y="3981179"/>
            <a:ext cx="738815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58 992</a:t>
            </a:r>
          </a:p>
        </xdr:txBody>
      </xdr:sp>
      <xdr:sp macro="" textlink="">
        <xdr:nvSpPr>
          <xdr:cNvPr id="183" name="SimLOR">
            <a:extLst>
              <a:ext uri="{FF2B5EF4-FFF2-40B4-BE49-F238E27FC236}">
                <a16:creationId xmlns:a16="http://schemas.microsoft.com/office/drawing/2014/main" id="{E28BC6E9-2A81-4F1F-BD65-976402B40A57}"/>
              </a:ext>
            </a:extLst>
          </xdr:cNvPr>
          <xdr:cNvSpPr/>
        </xdr:nvSpPr>
        <xdr:spPr>
          <a:xfrm>
            <a:off x="7354801" y="1717709"/>
            <a:ext cx="738815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715</a:t>
            </a:r>
          </a:p>
        </xdr:txBody>
      </xdr:sp>
      <xdr:sp macro="" textlink="">
        <xdr:nvSpPr>
          <xdr:cNvPr id="184" name="SimMAD">
            <a:extLst>
              <a:ext uri="{FF2B5EF4-FFF2-40B4-BE49-F238E27FC236}">
                <a16:creationId xmlns:a16="http://schemas.microsoft.com/office/drawing/2014/main" id="{9DDD21D8-95BC-4F61-83AC-F4FE060A1FD5}"/>
              </a:ext>
            </a:extLst>
          </xdr:cNvPr>
          <xdr:cNvSpPr/>
        </xdr:nvSpPr>
        <xdr:spPr>
          <a:xfrm>
            <a:off x="8702136" y="4268684"/>
            <a:ext cx="95986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510</a:t>
            </a:r>
          </a:p>
        </xdr:txBody>
      </xdr:sp>
      <xdr:sp macro="" textlink="">
        <xdr:nvSpPr>
          <xdr:cNvPr id="185" name="SimMOQ">
            <a:extLst>
              <a:ext uri="{FF2B5EF4-FFF2-40B4-BE49-F238E27FC236}">
                <a16:creationId xmlns:a16="http://schemas.microsoft.com/office/drawing/2014/main" id="{C5BC6810-3D1A-437C-8075-C43DE4ACE7A8}"/>
              </a:ext>
            </a:extLst>
          </xdr:cNvPr>
          <xdr:cNvSpPr/>
        </xdr:nvSpPr>
        <xdr:spPr>
          <a:xfrm>
            <a:off x="8701232" y="5871463"/>
            <a:ext cx="726316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948</a:t>
            </a:r>
          </a:p>
        </xdr:txBody>
      </xdr:sp>
      <xdr:sp macro="" textlink="">
        <xdr:nvSpPr>
          <xdr:cNvPr id="186" name="SimPAS">
            <a:extLst>
              <a:ext uri="{FF2B5EF4-FFF2-40B4-BE49-F238E27FC236}">
                <a16:creationId xmlns:a16="http://schemas.microsoft.com/office/drawing/2014/main" id="{44FE7F78-1E2B-4769-900B-947AFFCCBBDB}"/>
              </a:ext>
            </a:extLst>
          </xdr:cNvPr>
          <xdr:cNvSpPr/>
        </xdr:nvSpPr>
        <xdr:spPr>
          <a:xfrm>
            <a:off x="7231899" y="3741812"/>
            <a:ext cx="791461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924</a:t>
            </a:r>
          </a:p>
        </xdr:txBody>
      </xdr:sp>
      <xdr:sp macro="" textlink="">
        <xdr:nvSpPr>
          <xdr:cNvPr id="187" name="SimPIU">
            <a:extLst>
              <a:ext uri="{FF2B5EF4-FFF2-40B4-BE49-F238E27FC236}">
                <a16:creationId xmlns:a16="http://schemas.microsoft.com/office/drawing/2014/main" id="{C678A98A-51D3-4F9E-A514-ABD68C0C170E}"/>
              </a:ext>
            </a:extLst>
          </xdr:cNvPr>
          <xdr:cNvSpPr/>
        </xdr:nvSpPr>
        <xdr:spPr>
          <a:xfrm>
            <a:off x="5408711" y="1956097"/>
            <a:ext cx="748912" cy="532945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350</a:t>
            </a:r>
          </a:p>
        </xdr:txBody>
      </xdr:sp>
      <xdr:sp macro="" textlink="">
        <xdr:nvSpPr>
          <xdr:cNvPr id="188" name="SimPUN">
            <a:extLst>
              <a:ext uri="{FF2B5EF4-FFF2-40B4-BE49-F238E27FC236}">
                <a16:creationId xmlns:a16="http://schemas.microsoft.com/office/drawing/2014/main" id="{96987C28-28F0-4F89-9C85-1044702A2195}"/>
              </a:ext>
            </a:extLst>
          </xdr:cNvPr>
          <xdr:cNvSpPr/>
        </xdr:nvSpPr>
        <xdr:spPr>
          <a:xfrm>
            <a:off x="8858364" y="5224284"/>
            <a:ext cx="1028710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978</a:t>
            </a:r>
          </a:p>
        </xdr:txBody>
      </xdr:sp>
      <xdr:sp macro="" textlink="">
        <xdr:nvSpPr>
          <xdr:cNvPr id="189" name="SimSAN">
            <a:extLst>
              <a:ext uri="{FF2B5EF4-FFF2-40B4-BE49-F238E27FC236}">
                <a16:creationId xmlns:a16="http://schemas.microsoft.com/office/drawing/2014/main" id="{6D677285-6F95-446E-850A-DB23756FCEB6}"/>
              </a:ext>
            </a:extLst>
          </xdr:cNvPr>
          <xdr:cNvSpPr/>
        </xdr:nvSpPr>
        <xdr:spPr>
          <a:xfrm>
            <a:off x="6620008" y="2655203"/>
            <a:ext cx="738815" cy="53529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650</a:t>
            </a:r>
          </a:p>
        </xdr:txBody>
      </xdr:sp>
      <xdr:sp macro="" textlink="">
        <xdr:nvSpPr>
          <xdr:cNvPr id="190" name="SimTUM">
            <a:extLst>
              <a:ext uri="{FF2B5EF4-FFF2-40B4-BE49-F238E27FC236}">
                <a16:creationId xmlns:a16="http://schemas.microsoft.com/office/drawing/2014/main" id="{457E95D8-A5EC-4752-B14D-F3744805DEFE}"/>
              </a:ext>
            </a:extLst>
          </xdr:cNvPr>
          <xdr:cNvSpPr/>
        </xdr:nvSpPr>
        <xdr:spPr>
          <a:xfrm>
            <a:off x="5409165" y="1307844"/>
            <a:ext cx="745988" cy="53529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591</a:t>
            </a:r>
          </a:p>
        </xdr:txBody>
      </xdr:sp>
      <xdr:sp macro="" textlink="">
        <xdr:nvSpPr>
          <xdr:cNvPr id="191" name="SimUCA">
            <a:extLst>
              <a:ext uri="{FF2B5EF4-FFF2-40B4-BE49-F238E27FC236}">
                <a16:creationId xmlns:a16="http://schemas.microsoft.com/office/drawing/2014/main" id="{76D4E140-A20C-4845-AFA1-2226EEE21B08}"/>
              </a:ext>
            </a:extLst>
          </xdr:cNvPr>
          <xdr:cNvSpPr/>
        </xdr:nvSpPr>
        <xdr:spPr>
          <a:xfrm>
            <a:off x="7727863" y="3517418"/>
            <a:ext cx="738814" cy="5235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238</a:t>
            </a:r>
          </a:p>
        </xdr:txBody>
      </xdr:sp>
      <xdr:sp macro="" textlink="">
        <xdr:nvSpPr>
          <xdr:cNvPr id="192" name="SimTAC">
            <a:extLst>
              <a:ext uri="{FF2B5EF4-FFF2-40B4-BE49-F238E27FC236}">
                <a16:creationId xmlns:a16="http://schemas.microsoft.com/office/drawing/2014/main" id="{40608096-13FB-4993-BA4B-B01D35F49C20}"/>
              </a:ext>
            </a:extLst>
          </xdr:cNvPr>
          <xdr:cNvSpPr/>
        </xdr:nvSpPr>
        <xdr:spPr>
          <a:xfrm>
            <a:off x="8899871" y="6143061"/>
            <a:ext cx="723175" cy="516481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745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marzo/Res&#250;menes%20Estad&#237;sticos%20-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</row>
      </sheetData>
      <sheetData sheetId="1">
        <row r="39">
          <cell r="J39">
            <v>2009</v>
          </cell>
        </row>
      </sheetData>
      <sheetData sheetId="2">
        <row r="18">
          <cell r="F18">
            <v>2009</v>
          </cell>
        </row>
      </sheetData>
      <sheetData sheetId="3">
        <row r="20">
          <cell r="J20" t="str">
            <v>Enero</v>
          </cell>
          <cell r="K20">
            <v>5428</v>
          </cell>
        </row>
        <row r="21">
          <cell r="J21" t="str">
            <v>Febrero</v>
          </cell>
          <cell r="K21">
            <v>6838</v>
          </cell>
        </row>
        <row r="22">
          <cell r="J22" t="str">
            <v>Marzo</v>
          </cell>
          <cell r="K22">
            <v>9194</v>
          </cell>
        </row>
        <row r="101">
          <cell r="N101" t="str">
            <v>d</v>
          </cell>
        </row>
        <row r="102">
          <cell r="M102" t="str">
            <v>Madre De Dios</v>
          </cell>
          <cell r="N102">
            <v>3204</v>
          </cell>
        </row>
        <row r="103">
          <cell r="M103" t="str">
            <v>Moquegua</v>
          </cell>
          <cell r="N103">
            <v>4902</v>
          </cell>
        </row>
        <row r="104">
          <cell r="M104" t="str">
            <v>Ucayali</v>
          </cell>
          <cell r="N104">
            <v>5462</v>
          </cell>
        </row>
        <row r="105">
          <cell r="M105" t="str">
            <v>Tumbes</v>
          </cell>
          <cell r="N105">
            <v>5745</v>
          </cell>
        </row>
        <row r="106">
          <cell r="M106" t="str">
            <v>Amazonas</v>
          </cell>
          <cell r="N106">
            <v>8554</v>
          </cell>
        </row>
        <row r="107">
          <cell r="M107" t="str">
            <v>Huancavelica</v>
          </cell>
          <cell r="N107">
            <v>8601</v>
          </cell>
        </row>
        <row r="108">
          <cell r="M108" t="str">
            <v>Loreto</v>
          </cell>
          <cell r="N108">
            <v>9034</v>
          </cell>
        </row>
        <row r="109">
          <cell r="M109" t="str">
            <v>Pasco</v>
          </cell>
          <cell r="N109">
            <v>9135</v>
          </cell>
        </row>
        <row r="110">
          <cell r="M110" t="str">
            <v>Tacna</v>
          </cell>
          <cell r="N110">
            <v>9744</v>
          </cell>
        </row>
        <row r="111">
          <cell r="M111" t="str">
            <v>Lambayeque</v>
          </cell>
          <cell r="N111">
            <v>10439</v>
          </cell>
        </row>
        <row r="112">
          <cell r="M112" t="str">
            <v>Huánuco</v>
          </cell>
          <cell r="N112">
            <v>12178</v>
          </cell>
        </row>
        <row r="113">
          <cell r="M113" t="str">
            <v>Apurímac</v>
          </cell>
          <cell r="N113">
            <v>14658</v>
          </cell>
        </row>
        <row r="114">
          <cell r="M114" t="str">
            <v>Piura</v>
          </cell>
          <cell r="N114">
            <v>15239</v>
          </cell>
        </row>
        <row r="115">
          <cell r="M115" t="str">
            <v>Cajamarca</v>
          </cell>
          <cell r="N115">
            <v>15256</v>
          </cell>
        </row>
        <row r="116">
          <cell r="M116" t="str">
            <v>Puno</v>
          </cell>
          <cell r="N116">
            <v>15518</v>
          </cell>
        </row>
        <row r="117">
          <cell r="M117" t="str">
            <v>Callao</v>
          </cell>
          <cell r="N117">
            <v>15533</v>
          </cell>
        </row>
        <row r="118">
          <cell r="M118" t="str">
            <v>Ayacucho</v>
          </cell>
          <cell r="N118">
            <v>17030</v>
          </cell>
        </row>
        <row r="119">
          <cell r="M119" t="str">
            <v>Áncash</v>
          </cell>
          <cell r="N119">
            <v>19062</v>
          </cell>
        </row>
        <row r="120">
          <cell r="M120" t="str">
            <v>San Martín</v>
          </cell>
          <cell r="N120">
            <v>20146</v>
          </cell>
        </row>
        <row r="121">
          <cell r="M121" t="str">
            <v>Ica</v>
          </cell>
          <cell r="N121">
            <v>20603</v>
          </cell>
        </row>
        <row r="122">
          <cell r="M122" t="str">
            <v>Lima Provincia</v>
          </cell>
          <cell r="N122">
            <v>22544</v>
          </cell>
        </row>
        <row r="123">
          <cell r="M123" t="str">
            <v>La Libertad</v>
          </cell>
          <cell r="N123">
            <v>26694</v>
          </cell>
        </row>
        <row r="124">
          <cell r="M124" t="str">
            <v>Arequipa</v>
          </cell>
          <cell r="N124">
            <v>30716</v>
          </cell>
        </row>
        <row r="125">
          <cell r="M125" t="str">
            <v>Cusco</v>
          </cell>
          <cell r="N125">
            <v>31409</v>
          </cell>
        </row>
        <row r="126">
          <cell r="M126" t="str">
            <v>Junín</v>
          </cell>
          <cell r="N126">
            <v>38281</v>
          </cell>
        </row>
        <row r="127">
          <cell r="M127" t="str">
            <v>Lima Metropolitana</v>
          </cell>
          <cell r="N127">
            <v>68058</v>
          </cell>
        </row>
        <row r="140">
          <cell r="D140" t="str">
            <v>Mujer</v>
          </cell>
          <cell r="E140" t="str">
            <v>Hombre</v>
          </cell>
        </row>
        <row r="144">
          <cell r="D144">
            <v>213678</v>
          </cell>
          <cell r="E144">
            <v>142869</v>
          </cell>
        </row>
        <row r="242">
          <cell r="P242" t="str">
            <v>Mujer</v>
          </cell>
          <cell r="Q242" t="str">
            <v>Hombre</v>
          </cell>
        </row>
        <row r="243">
          <cell r="L243" t="str">
            <v>Urbana</v>
          </cell>
          <cell r="P243">
            <v>189726</v>
          </cell>
          <cell r="Q243">
            <v>131854</v>
          </cell>
        </row>
        <row r="244">
          <cell r="L244" t="str">
            <v>Rural</v>
          </cell>
          <cell r="P244">
            <v>23952</v>
          </cell>
          <cell r="Q244">
            <v>11015</v>
          </cell>
        </row>
      </sheetData>
      <sheetData sheetId="4">
        <row r="22">
          <cell r="C22">
            <v>98233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5">
          <cell r="R15" t="str">
            <v>Casos albergados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5826-CCB4-44F5-979E-FF4FE3992D23}">
  <sheetPr>
    <tabColor theme="1" tint="0.14999847407452621"/>
  </sheetPr>
  <dimension ref="A1:CJ351"/>
  <sheetViews>
    <sheetView showGridLines="0" tabSelected="1" view="pageBreakPreview" zoomScale="85" zoomScaleNormal="80" zoomScaleSheetLayoutView="85" workbookViewId="0">
      <selection activeCell="A400" sqref="A400"/>
    </sheetView>
  </sheetViews>
  <sheetFormatPr baseColWidth="10" defaultColWidth="13" defaultRowHeight="16.5" x14ac:dyDescent="0.3"/>
  <cols>
    <col min="1" max="1" width="1.85546875" style="2" customWidth="1"/>
    <col min="2" max="2" width="15.140625" style="2" customWidth="1"/>
    <col min="3" max="3" width="12.85546875" style="2" customWidth="1"/>
    <col min="4" max="4" width="13.42578125" style="2" customWidth="1"/>
    <col min="5" max="5" width="15.5703125" style="2" customWidth="1"/>
    <col min="6" max="6" width="16.28515625" style="2" customWidth="1"/>
    <col min="7" max="7" width="17.42578125" style="2" customWidth="1"/>
    <col min="8" max="10" width="16.28515625" style="2" customWidth="1"/>
    <col min="11" max="11" width="13.28515625" style="2" customWidth="1"/>
    <col min="12" max="12" width="12.85546875" style="2" customWidth="1"/>
    <col min="13" max="14" width="17.5703125" style="2" customWidth="1"/>
    <col min="15" max="15" width="16.85546875" style="2" customWidth="1"/>
    <col min="16" max="16" width="14.5703125" style="2" customWidth="1"/>
    <col min="17" max="17" width="14.140625" style="2" customWidth="1"/>
    <col min="18" max="18" width="12.7109375" style="2" customWidth="1"/>
    <col min="19" max="19" width="2.5703125" style="2" customWidth="1"/>
    <col min="20" max="20" width="5" style="2" customWidth="1"/>
    <col min="21" max="22" width="15.140625" style="2" customWidth="1"/>
    <col min="23" max="23" width="14.85546875" style="2" customWidth="1"/>
    <col min="24" max="24" width="14.85546875" style="5" customWidth="1"/>
    <col min="25" max="25" width="12.28515625" style="5" bestFit="1" customWidth="1"/>
    <col min="26" max="26" width="8.7109375" style="5" bestFit="1" customWidth="1"/>
    <col min="27" max="27" width="10" style="5" bestFit="1" customWidth="1"/>
    <col min="28" max="28" width="12.28515625" style="5" bestFit="1" customWidth="1"/>
    <col min="29" max="29" width="8.7109375" style="5" bestFit="1" customWidth="1"/>
    <col min="30" max="30" width="10" style="5" bestFit="1" customWidth="1"/>
    <col min="31" max="31" width="12.28515625" style="5" bestFit="1" customWidth="1"/>
    <col min="32" max="32" width="8.7109375" style="5" bestFit="1" customWidth="1"/>
    <col min="33" max="33" width="10" style="5" bestFit="1" customWidth="1"/>
    <col min="34" max="34" width="12.28515625" style="5" bestFit="1" customWidth="1"/>
    <col min="35" max="35" width="8.7109375" style="5" bestFit="1" customWidth="1"/>
    <col min="36" max="36" width="10" style="5" bestFit="1" customWidth="1"/>
    <col min="37" max="37" width="12.28515625" style="5" bestFit="1" customWidth="1"/>
    <col min="38" max="38" width="8.7109375" style="5" bestFit="1" customWidth="1"/>
    <col min="39" max="39" width="8" style="5" bestFit="1" customWidth="1"/>
    <col min="40" max="40" width="12.28515625" style="5" bestFit="1" customWidth="1"/>
    <col min="41" max="41" width="8.7109375" style="5" bestFit="1" customWidth="1"/>
    <col min="42" max="42" width="8" style="5" bestFit="1" customWidth="1"/>
    <col min="43" max="43" width="12.28515625" style="5" bestFit="1" customWidth="1"/>
    <col min="44" max="44" width="8.7109375" style="5" bestFit="1" customWidth="1"/>
    <col min="45" max="45" width="8" style="5" bestFit="1" customWidth="1"/>
    <col min="46" max="46" width="12.28515625" style="5" bestFit="1" customWidth="1"/>
    <col min="47" max="47" width="8.7109375" style="5" bestFit="1" customWidth="1"/>
    <col min="48" max="48" width="8" style="5" bestFit="1" customWidth="1"/>
    <col min="49" max="49" width="12.28515625" style="5" bestFit="1" customWidth="1"/>
    <col min="50" max="50" width="8.7109375" style="5" bestFit="1" customWidth="1"/>
    <col min="51" max="51" width="8" style="5" bestFit="1" customWidth="1"/>
    <col min="52" max="52" width="12.28515625" style="5" bestFit="1" customWidth="1"/>
    <col min="53" max="53" width="8.7109375" style="5" bestFit="1" customWidth="1"/>
    <col min="54" max="54" width="8" style="5" bestFit="1" customWidth="1"/>
    <col min="55" max="16384" width="13" style="2"/>
  </cols>
  <sheetData>
    <row r="1" spans="2:54" x14ac:dyDescent="0.3">
      <c r="B1" s="1"/>
      <c r="I1" s="3"/>
      <c r="L1" s="3"/>
      <c r="Q1" s="3"/>
      <c r="T1" s="3"/>
      <c r="V1" s="3"/>
      <c r="X1" s="4"/>
      <c r="AA1" s="4"/>
      <c r="AD1" s="4"/>
      <c r="AG1" s="4"/>
      <c r="AJ1" s="4"/>
    </row>
    <row r="3" spans="2:54" x14ac:dyDescent="0.3">
      <c r="M3" s="6"/>
    </row>
    <row r="4" spans="2:54" ht="40.5" customHeight="1" x14ac:dyDescent="0.3"/>
    <row r="5" spans="2:54" ht="12" customHeight="1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54" s="13" customFormat="1" ht="23.25" customHeight="1" x14ac:dyDescent="0.3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10"/>
      <c r="U6" s="10"/>
      <c r="V6" s="10"/>
      <c r="W6" s="10"/>
      <c r="X6" s="11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2:54" ht="27.75" customHeight="1" x14ac:dyDescent="0.3"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14"/>
      <c r="U7" s="14"/>
      <c r="V7" s="14"/>
      <c r="W7" s="14"/>
      <c r="X7" s="11"/>
    </row>
    <row r="8" spans="2:54" ht="11.25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15"/>
      <c r="U8" s="15"/>
      <c r="V8" s="15"/>
      <c r="W8" s="15"/>
      <c r="X8" s="11"/>
    </row>
    <row r="9" spans="2:54" ht="23.25" customHeight="1" x14ac:dyDescent="0.3">
      <c r="B9" s="15" t="s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8"/>
      <c r="T9" s="15"/>
      <c r="U9" s="15"/>
      <c r="V9" s="15"/>
      <c r="W9" s="15"/>
      <c r="X9" s="11"/>
    </row>
    <row r="10" spans="2:54" ht="7.5" customHeigh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6"/>
      <c r="R10" s="16"/>
      <c r="S10" s="8"/>
      <c r="T10" s="8"/>
      <c r="U10" s="8"/>
      <c r="V10" s="8"/>
      <c r="W10" s="8"/>
      <c r="X10" s="17"/>
    </row>
    <row r="11" spans="2:54" ht="7.5" customHeight="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6"/>
      <c r="R11" s="16"/>
      <c r="S11" s="8"/>
      <c r="T11" s="8"/>
      <c r="U11" s="8"/>
      <c r="V11" s="8"/>
      <c r="W11" s="8"/>
      <c r="X11" s="17"/>
    </row>
    <row r="12" spans="2:54" ht="7.5" customHeight="1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6"/>
      <c r="R12" s="16"/>
      <c r="S12" s="8"/>
      <c r="T12" s="8"/>
      <c r="U12" s="8"/>
      <c r="V12" s="8"/>
      <c r="W12" s="8"/>
      <c r="X12" s="17"/>
    </row>
    <row r="13" spans="2:54" ht="18" customHeight="1" x14ac:dyDescent="0.3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5" spans="2:54" ht="30" customHeight="1" x14ac:dyDescent="0.3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2:54" ht="30" customHeight="1" x14ac:dyDescent="0.3">
      <c r="C16" s="20" t="s">
        <v>3</v>
      </c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9"/>
    </row>
    <row r="17" spans="2:24" ht="27" customHeight="1" x14ac:dyDescent="0.3">
      <c r="B17" s="21"/>
      <c r="C17" s="21"/>
      <c r="D17" s="21"/>
      <c r="E17" s="21"/>
      <c r="F17" s="21"/>
      <c r="G17" s="21"/>
      <c r="H17" s="21"/>
      <c r="L17" s="21"/>
      <c r="M17" s="21"/>
      <c r="R17" s="21"/>
      <c r="S17" s="21"/>
      <c r="T17" s="21"/>
      <c r="U17" s="21"/>
      <c r="V17" s="21"/>
      <c r="W17" s="21"/>
      <c r="X17" s="19"/>
    </row>
    <row r="18" spans="2:24" ht="21" customHeight="1" x14ac:dyDescent="0.3">
      <c r="E18" s="21"/>
      <c r="F18" s="21"/>
      <c r="G18" s="21"/>
      <c r="H18" s="21"/>
      <c r="J18" s="22" t="s">
        <v>4</v>
      </c>
      <c r="K18" s="23" t="s">
        <v>5</v>
      </c>
      <c r="L18" s="24"/>
      <c r="M18" s="21"/>
      <c r="R18" s="21"/>
      <c r="S18" s="21"/>
      <c r="T18" s="21"/>
      <c r="U18" s="21"/>
      <c r="V18" s="21"/>
      <c r="W18" s="21"/>
      <c r="X18" s="19"/>
    </row>
    <row r="19" spans="2:24" ht="21" customHeight="1" x14ac:dyDescent="0.3">
      <c r="E19" s="21"/>
      <c r="F19" s="21"/>
      <c r="G19" s="21"/>
      <c r="H19" s="21"/>
      <c r="J19" s="22"/>
      <c r="K19" s="23"/>
      <c r="L19" s="24"/>
      <c r="M19" s="21"/>
      <c r="R19" s="21"/>
      <c r="S19" s="21"/>
      <c r="T19" s="21"/>
      <c r="U19" s="21"/>
      <c r="V19" s="21"/>
      <c r="W19" s="21"/>
      <c r="X19" s="19"/>
    </row>
    <row r="20" spans="2:24" ht="21" customHeight="1" x14ac:dyDescent="0.3">
      <c r="E20" s="21"/>
      <c r="F20" s="21"/>
      <c r="G20" s="21"/>
      <c r="H20" s="21"/>
      <c r="J20" s="25" t="s">
        <v>6</v>
      </c>
      <c r="K20" s="26">
        <v>5428</v>
      </c>
      <c r="L20" s="26"/>
      <c r="M20" s="21"/>
      <c r="R20" s="21"/>
      <c r="S20" s="21"/>
      <c r="T20" s="21"/>
      <c r="U20" s="21"/>
      <c r="V20" s="21"/>
      <c r="W20" s="21"/>
      <c r="X20" s="19"/>
    </row>
    <row r="21" spans="2:24" ht="21" customHeight="1" x14ac:dyDescent="0.3">
      <c r="E21" s="21"/>
      <c r="F21" s="21"/>
      <c r="G21" s="21"/>
      <c r="H21" s="21"/>
      <c r="J21" s="27" t="s">
        <v>7</v>
      </c>
      <c r="K21" s="28">
        <v>6838</v>
      </c>
      <c r="L21" s="28"/>
      <c r="M21" s="21"/>
      <c r="R21" s="21"/>
      <c r="S21" s="21"/>
      <c r="T21" s="21"/>
      <c r="U21" s="21"/>
      <c r="V21" s="21"/>
      <c r="W21" s="21"/>
      <c r="X21" s="19"/>
    </row>
    <row r="22" spans="2:24" ht="21" customHeight="1" thickBot="1" x14ac:dyDescent="0.35">
      <c r="E22" s="21"/>
      <c r="F22" s="21"/>
      <c r="G22" s="21"/>
      <c r="H22" s="21"/>
      <c r="J22" s="29" t="s">
        <v>8</v>
      </c>
      <c r="K22" s="30">
        <v>9194</v>
      </c>
      <c r="L22" s="30"/>
      <c r="M22" s="21"/>
      <c r="R22" s="21"/>
      <c r="S22" s="21"/>
      <c r="T22" s="21"/>
      <c r="U22" s="21"/>
      <c r="V22" s="21"/>
      <c r="W22" s="21"/>
      <c r="X22" s="19"/>
    </row>
    <row r="23" spans="2:24" ht="21" customHeight="1" x14ac:dyDescent="0.3">
      <c r="E23" s="21"/>
      <c r="F23" s="21"/>
      <c r="G23" s="21"/>
      <c r="H23" s="21"/>
      <c r="J23" s="31" t="s">
        <v>5</v>
      </c>
      <c r="K23" s="32">
        <f>SUM(K20:L22)</f>
        <v>21460</v>
      </c>
      <c r="L23" s="32"/>
      <c r="M23" s="21"/>
      <c r="R23" s="21"/>
      <c r="S23" s="21"/>
      <c r="T23" s="21"/>
      <c r="U23" s="21"/>
      <c r="V23" s="21"/>
      <c r="W23" s="21"/>
      <c r="X23" s="19"/>
    </row>
    <row r="24" spans="2:24" ht="21" customHeight="1" x14ac:dyDescent="0.3">
      <c r="E24" s="21"/>
      <c r="F24" s="21"/>
      <c r="G24" s="21"/>
      <c r="H24" s="21"/>
      <c r="J24"/>
      <c r="K24"/>
      <c r="L24"/>
      <c r="M24" s="21"/>
      <c r="R24" s="21"/>
      <c r="S24" s="21"/>
      <c r="T24" s="21"/>
      <c r="U24" s="21"/>
      <c r="V24" s="21"/>
      <c r="W24" s="21"/>
      <c r="X24" s="19"/>
    </row>
    <row r="25" spans="2:24" ht="21" customHeight="1" x14ac:dyDescent="0.3">
      <c r="E25" s="21"/>
      <c r="F25" s="21"/>
      <c r="G25" s="21"/>
      <c r="H25" s="21"/>
      <c r="J25"/>
      <c r="K25"/>
      <c r="L25"/>
      <c r="M25" s="21"/>
      <c r="R25" s="21"/>
      <c r="S25" s="21"/>
      <c r="T25" s="21"/>
      <c r="U25" s="21"/>
      <c r="V25" s="21"/>
      <c r="W25" s="21"/>
      <c r="X25" s="19"/>
    </row>
    <row r="26" spans="2:24" ht="21" customHeight="1" x14ac:dyDescent="0.3">
      <c r="E26" s="21"/>
      <c r="F26" s="21"/>
      <c r="G26" s="21"/>
      <c r="H26" s="21"/>
      <c r="J26"/>
      <c r="K26"/>
      <c r="L26"/>
      <c r="M26" s="21"/>
      <c r="R26" s="21"/>
      <c r="S26" s="21"/>
      <c r="T26" s="21"/>
      <c r="U26" s="21"/>
      <c r="V26" s="21"/>
      <c r="W26" s="21"/>
      <c r="X26" s="19"/>
    </row>
    <row r="27" spans="2:24" ht="21" customHeight="1" x14ac:dyDescent="0.3">
      <c r="E27" s="21"/>
      <c r="F27" s="21"/>
      <c r="G27" s="21"/>
      <c r="H27" s="21"/>
      <c r="I27" s="21"/>
      <c r="J27" s="21"/>
      <c r="K27" s="21"/>
      <c r="L27" s="21"/>
      <c r="M27" s="21"/>
      <c r="R27" s="21"/>
      <c r="S27" s="21"/>
      <c r="T27" s="21"/>
      <c r="U27" s="21"/>
      <c r="V27" s="21"/>
      <c r="W27" s="21"/>
      <c r="X27" s="19"/>
    </row>
    <row r="28" spans="2:24" ht="21" customHeight="1" x14ac:dyDescent="0.3">
      <c r="E28" s="21"/>
      <c r="F28" s="21"/>
      <c r="G28" s="21"/>
      <c r="H28" s="21"/>
      <c r="I28" s="21"/>
      <c r="J28" s="21"/>
      <c r="K28" s="21"/>
      <c r="L28" s="21"/>
      <c r="M28" s="21"/>
      <c r="R28" s="21"/>
      <c r="S28" s="21"/>
      <c r="T28" s="21"/>
      <c r="U28" s="21"/>
      <c r="V28" s="21"/>
      <c r="W28" s="21"/>
      <c r="X28" s="19"/>
    </row>
    <row r="29" spans="2:24" ht="21" customHeight="1" x14ac:dyDescent="0.3">
      <c r="E29" s="21"/>
      <c r="F29" s="21"/>
      <c r="G29" s="21"/>
      <c r="H29" s="21"/>
      <c r="I29" s="21"/>
      <c r="J29" s="21"/>
      <c r="K29" s="21"/>
      <c r="L29" s="21"/>
      <c r="M29" s="21"/>
      <c r="R29" s="21"/>
      <c r="S29" s="21"/>
      <c r="T29" s="21"/>
      <c r="U29" s="21"/>
      <c r="V29" s="21"/>
      <c r="W29" s="21"/>
      <c r="X29" s="19"/>
    </row>
    <row r="30" spans="2:24" ht="21" customHeight="1" x14ac:dyDescent="0.3">
      <c r="E30" s="21"/>
      <c r="F30" s="21"/>
      <c r="G30" s="21"/>
      <c r="H30" s="21"/>
      <c r="J30" s="22" t="s">
        <v>4</v>
      </c>
      <c r="K30" s="33" t="s">
        <v>5</v>
      </c>
      <c r="L30" s="34"/>
      <c r="M30" s="35" t="s">
        <v>9</v>
      </c>
      <c r="N30" s="35" t="s">
        <v>10</v>
      </c>
      <c r="O30" s="35" t="s">
        <v>11</v>
      </c>
      <c r="P30" s="35" t="s">
        <v>12</v>
      </c>
      <c r="Q30" s="23" t="s">
        <v>13</v>
      </c>
      <c r="T30" s="21"/>
      <c r="U30" s="21"/>
      <c r="V30" s="21"/>
      <c r="W30" s="21"/>
      <c r="X30" s="19"/>
    </row>
    <row r="31" spans="2:24" ht="21" customHeight="1" x14ac:dyDescent="0.3">
      <c r="E31" s="21"/>
      <c r="F31" s="21"/>
      <c r="G31" s="21"/>
      <c r="H31" s="21"/>
      <c r="J31" s="22"/>
      <c r="K31" s="33"/>
      <c r="L31" s="34"/>
      <c r="M31" s="35"/>
      <c r="N31" s="35"/>
      <c r="O31" s="35"/>
      <c r="P31" s="35"/>
      <c r="Q31" s="23"/>
      <c r="T31" s="21"/>
      <c r="U31" s="21"/>
      <c r="V31" s="21"/>
      <c r="W31" s="21"/>
      <c r="X31" s="19"/>
    </row>
    <row r="32" spans="2:24" ht="21" customHeight="1" x14ac:dyDescent="0.3">
      <c r="B32" s="36" t="s">
        <v>14</v>
      </c>
      <c r="C32" s="37" t="s">
        <v>15</v>
      </c>
      <c r="D32" s="38"/>
      <c r="E32" s="21"/>
      <c r="F32" s="21"/>
      <c r="G32" s="21"/>
      <c r="H32" s="21"/>
      <c r="J32" s="25" t="s">
        <v>6</v>
      </c>
      <c r="K32" s="26">
        <v>5428</v>
      </c>
      <c r="L32" s="26"/>
      <c r="M32" s="39">
        <v>86</v>
      </c>
      <c r="N32" s="39">
        <v>3</v>
      </c>
      <c r="O32" s="39">
        <v>2915</v>
      </c>
      <c r="P32" s="39">
        <v>750</v>
      </c>
      <c r="Q32" s="39">
        <v>1674</v>
      </c>
      <c r="T32" s="21"/>
      <c r="U32" s="21"/>
      <c r="V32" s="21"/>
      <c r="W32" s="21"/>
      <c r="X32" s="19"/>
    </row>
    <row r="33" spans="2:24" ht="21" customHeight="1" x14ac:dyDescent="0.3">
      <c r="B33" s="40"/>
      <c r="C33" s="41" t="s">
        <v>16</v>
      </c>
      <c r="D33" s="42"/>
      <c r="E33" s="21"/>
      <c r="F33" s="21"/>
      <c r="G33" s="21"/>
      <c r="H33" s="21"/>
      <c r="J33" s="27" t="s">
        <v>7</v>
      </c>
      <c r="K33" s="26">
        <v>6838</v>
      </c>
      <c r="L33" s="26"/>
      <c r="M33" s="39">
        <v>185</v>
      </c>
      <c r="N33" s="39">
        <v>0</v>
      </c>
      <c r="O33" s="39">
        <v>2961</v>
      </c>
      <c r="P33" s="39">
        <v>802</v>
      </c>
      <c r="Q33" s="39">
        <v>2890</v>
      </c>
      <c r="T33" s="21"/>
      <c r="U33" s="21"/>
      <c r="V33" s="21"/>
      <c r="W33" s="21"/>
      <c r="X33" s="19"/>
    </row>
    <row r="34" spans="2:24" ht="21" customHeight="1" thickBot="1" x14ac:dyDescent="0.35">
      <c r="B34" s="43"/>
      <c r="C34" s="41" t="s">
        <v>17</v>
      </c>
      <c r="D34" s="42"/>
      <c r="E34" s="21"/>
      <c r="F34" s="21"/>
      <c r="G34" s="21"/>
      <c r="H34" s="21"/>
      <c r="J34" s="29" t="s">
        <v>8</v>
      </c>
      <c r="K34" s="30">
        <v>9194</v>
      </c>
      <c r="L34" s="30"/>
      <c r="M34" s="39">
        <v>232</v>
      </c>
      <c r="N34" s="39">
        <v>18</v>
      </c>
      <c r="O34" s="39">
        <v>4317</v>
      </c>
      <c r="P34" s="39">
        <v>1049</v>
      </c>
      <c r="Q34" s="39">
        <v>3578</v>
      </c>
      <c r="T34" s="21"/>
      <c r="U34" s="21"/>
      <c r="V34" s="21"/>
      <c r="W34" s="21"/>
      <c r="X34" s="19"/>
    </row>
    <row r="35" spans="2:24" ht="25.15" customHeight="1" x14ac:dyDescent="0.3">
      <c r="B35" s="44"/>
      <c r="C35" s="41" t="s">
        <v>18</v>
      </c>
      <c r="D35" s="42"/>
      <c r="E35" s="21"/>
      <c r="F35" s="21"/>
      <c r="G35" s="21"/>
      <c r="H35" s="21"/>
      <c r="J35" s="45" t="s">
        <v>5</v>
      </c>
      <c r="K35" s="32">
        <f>SUM(K32:L34)</f>
        <v>21460</v>
      </c>
      <c r="L35" s="32"/>
      <c r="M35" s="46">
        <f>SUM(M32:M34)</f>
        <v>503</v>
      </c>
      <c r="N35" s="46">
        <f>SUM(N32:N34)</f>
        <v>21</v>
      </c>
      <c r="O35" s="46">
        <f>SUM(O32:O34)</f>
        <v>10193</v>
      </c>
      <c r="P35" s="46">
        <f>SUM(P32:P34)</f>
        <v>2601</v>
      </c>
      <c r="Q35" s="46">
        <f>SUM(Q32:Q34)</f>
        <v>8142</v>
      </c>
      <c r="R35" s="47">
        <f>SUM(K35:Q35)</f>
        <v>42920</v>
      </c>
      <c r="S35" s="21"/>
      <c r="T35" s="21"/>
      <c r="U35" s="21"/>
      <c r="V35" s="21"/>
      <c r="W35" s="21"/>
      <c r="X35" s="19"/>
    </row>
    <row r="36" spans="2:24" ht="20.25" customHeight="1" x14ac:dyDescent="0.3">
      <c r="B36" s="48"/>
      <c r="C36" s="41" t="s">
        <v>19</v>
      </c>
      <c r="D36" s="42"/>
      <c r="E36" s="21"/>
      <c r="L36" s="21"/>
      <c r="M36" s="21"/>
      <c r="R36" s="21"/>
      <c r="S36" s="21"/>
      <c r="T36" s="21"/>
      <c r="U36" s="21"/>
      <c r="V36" s="21"/>
      <c r="W36" s="21"/>
      <c r="X36" s="19"/>
    </row>
    <row r="37" spans="2:24" ht="30" customHeight="1" x14ac:dyDescent="0.3">
      <c r="B37" s="49"/>
      <c r="C37" s="41" t="s">
        <v>20</v>
      </c>
      <c r="D37" s="42"/>
      <c r="E37" s="21"/>
      <c r="L37" s="21"/>
      <c r="M37" s="21"/>
      <c r="R37" s="21"/>
      <c r="S37" s="21"/>
      <c r="T37" s="21"/>
      <c r="U37" s="21"/>
      <c r="V37" s="21"/>
      <c r="W37" s="21"/>
      <c r="X37" s="19"/>
    </row>
    <row r="38" spans="2:24" ht="30" customHeight="1" x14ac:dyDescent="0.3">
      <c r="B38" s="50"/>
      <c r="C38" s="41" t="s">
        <v>21</v>
      </c>
      <c r="D38" s="42"/>
      <c r="J38" s="51"/>
      <c r="K38" s="51"/>
      <c r="L38" s="51"/>
      <c r="M38" s="51"/>
      <c r="N38" s="51"/>
      <c r="O38" s="51"/>
      <c r="P38" s="51"/>
      <c r="Q38" s="51"/>
      <c r="R38" s="51"/>
      <c r="S38" s="21"/>
      <c r="T38" s="21"/>
      <c r="U38" s="21"/>
      <c r="V38" s="21"/>
      <c r="W38" s="21"/>
      <c r="X38" s="19"/>
    </row>
    <row r="39" spans="2:24" ht="28.5" customHeight="1" x14ac:dyDescent="0.3">
      <c r="P39" s="51"/>
      <c r="U39" s="21"/>
      <c r="V39" s="21"/>
      <c r="W39" s="21"/>
      <c r="X39" s="19"/>
    </row>
    <row r="40" spans="2:24" ht="28.5" customHeight="1" x14ac:dyDescent="0.3">
      <c r="L40" s="24" t="s">
        <v>22</v>
      </c>
      <c r="M40" s="22"/>
      <c r="N40" s="52" t="s">
        <v>5</v>
      </c>
      <c r="O40" s="53" t="s">
        <v>23</v>
      </c>
      <c r="P40" s="51"/>
      <c r="U40" s="21"/>
      <c r="V40" s="21"/>
      <c r="W40" s="21"/>
      <c r="X40" s="19"/>
    </row>
    <row r="41" spans="2:24" ht="18.600000000000001" customHeight="1" x14ac:dyDescent="0.3">
      <c r="L41" s="54" t="s">
        <v>24</v>
      </c>
      <c r="M41" s="54"/>
      <c r="N41" s="55">
        <v>10197</v>
      </c>
      <c r="O41" s="56">
        <f>N41/$N$44</f>
        <v>0.47516309412861135</v>
      </c>
      <c r="P41" s="51"/>
      <c r="U41" s="21"/>
      <c r="V41" s="21"/>
      <c r="W41" s="21"/>
      <c r="X41" s="19"/>
    </row>
    <row r="42" spans="2:24" ht="18.600000000000001" customHeight="1" x14ac:dyDescent="0.3">
      <c r="L42" s="57" t="s">
        <v>25</v>
      </c>
      <c r="M42" s="57"/>
      <c r="N42" s="39">
        <v>10223</v>
      </c>
      <c r="O42" s="58">
        <f t="shared" ref="O42" si="0">N42/$N$44</f>
        <v>0.47637465051258154</v>
      </c>
      <c r="P42" s="51"/>
      <c r="U42" s="21"/>
      <c r="V42" s="21"/>
      <c r="W42" s="21"/>
      <c r="X42" s="19"/>
    </row>
    <row r="43" spans="2:24" ht="18.600000000000001" customHeight="1" thickBot="1" x14ac:dyDescent="0.35">
      <c r="J43" s="51"/>
      <c r="K43" s="51"/>
      <c r="L43" s="54" t="s">
        <v>26</v>
      </c>
      <c r="M43" s="54"/>
      <c r="N43" s="55">
        <v>1040</v>
      </c>
      <c r="O43" s="56">
        <f>N43/$N$44</f>
        <v>4.8462255358807084E-2</v>
      </c>
      <c r="P43" s="51"/>
      <c r="Q43" s="51"/>
      <c r="R43" s="51"/>
      <c r="S43" s="21"/>
      <c r="T43" s="21"/>
      <c r="U43" s="21"/>
      <c r="V43" s="21"/>
      <c r="W43" s="21"/>
      <c r="X43" s="19"/>
    </row>
    <row r="44" spans="2:24" ht="19.899999999999999" customHeight="1" x14ac:dyDescent="0.3">
      <c r="B44" s="59" t="s">
        <v>27</v>
      </c>
      <c r="C44" s="59"/>
      <c r="D44" s="59"/>
      <c r="E44" s="59"/>
      <c r="F44" s="59"/>
      <c r="G44" s="52" t="s">
        <v>5</v>
      </c>
      <c r="H44" s="53" t="s">
        <v>28</v>
      </c>
      <c r="L44" s="45" t="s">
        <v>5</v>
      </c>
      <c r="M44" s="46"/>
      <c r="N44" s="46">
        <f>SUM(N41:N43)</f>
        <v>21460</v>
      </c>
      <c r="O44" s="60">
        <f>SUM(O41:O43)</f>
        <v>1</v>
      </c>
      <c r="S44" s="21"/>
      <c r="T44" s="21"/>
      <c r="U44" s="21"/>
      <c r="V44" s="21"/>
      <c r="W44" s="21"/>
      <c r="X44" s="19"/>
    </row>
    <row r="45" spans="2:24" ht="28.5" customHeight="1" x14ac:dyDescent="0.3">
      <c r="B45" s="57" t="s">
        <v>29</v>
      </c>
      <c r="C45" s="57"/>
      <c r="D45" s="57"/>
      <c r="E45" s="57"/>
      <c r="F45" s="57"/>
      <c r="G45" s="39">
        <v>7</v>
      </c>
      <c r="H45" s="58">
        <f>G45/$G$60</f>
        <v>3.2618825722274E-4</v>
      </c>
      <c r="S45" s="21"/>
      <c r="T45" s="21"/>
      <c r="U45" s="21"/>
      <c r="V45" s="21"/>
      <c r="W45" s="21"/>
      <c r="X45" s="19"/>
    </row>
    <row r="46" spans="2:24" ht="28.5" customHeight="1" x14ac:dyDescent="0.3">
      <c r="B46" s="57" t="s">
        <v>30</v>
      </c>
      <c r="C46" s="57"/>
      <c r="D46" s="57"/>
      <c r="E46" s="57"/>
      <c r="F46" s="57"/>
      <c r="G46" s="39">
        <v>496</v>
      </c>
      <c r="H46" s="58">
        <f t="shared" ref="H46:H58" si="1">G46/$G$60</f>
        <v>2.3112767940354148E-2</v>
      </c>
      <c r="S46" s="21"/>
      <c r="T46" s="21"/>
      <c r="U46" s="21"/>
      <c r="V46" s="21"/>
      <c r="W46" s="21"/>
      <c r="X46" s="19"/>
    </row>
    <row r="47" spans="2:24" ht="28.5" customHeight="1" x14ac:dyDescent="0.3">
      <c r="B47" s="57" t="s">
        <v>31</v>
      </c>
      <c r="C47" s="57"/>
      <c r="D47" s="57"/>
      <c r="E47" s="57"/>
      <c r="F47" s="57"/>
      <c r="G47" s="39">
        <v>0</v>
      </c>
      <c r="H47" s="58">
        <f t="shared" si="1"/>
        <v>0</v>
      </c>
      <c r="S47" s="21"/>
      <c r="T47" s="21"/>
      <c r="U47" s="21"/>
      <c r="V47" s="21"/>
      <c r="W47" s="21"/>
      <c r="X47" s="19"/>
    </row>
    <row r="48" spans="2:24" ht="28.5" customHeight="1" x14ac:dyDescent="0.3">
      <c r="B48" s="57" t="s">
        <v>32</v>
      </c>
      <c r="C48" s="57"/>
      <c r="D48" s="57"/>
      <c r="E48" s="57"/>
      <c r="F48" s="57"/>
      <c r="G48" s="39">
        <v>0</v>
      </c>
      <c r="H48" s="58">
        <f t="shared" si="1"/>
        <v>0</v>
      </c>
      <c r="J48" s="24" t="s">
        <v>33</v>
      </c>
      <c r="K48" s="22"/>
      <c r="L48" s="61" t="s">
        <v>5</v>
      </c>
      <c r="M48" s="62" t="s">
        <v>28</v>
      </c>
      <c r="N48" s="51"/>
      <c r="O48" s="24" t="s">
        <v>34</v>
      </c>
      <c r="P48" s="22"/>
      <c r="Q48" s="61" t="s">
        <v>5</v>
      </c>
      <c r="R48" s="62" t="s">
        <v>28</v>
      </c>
      <c r="U48" s="21"/>
      <c r="V48" s="21"/>
      <c r="W48" s="21"/>
      <c r="X48" s="19"/>
    </row>
    <row r="49" spans="2:24" ht="28.5" customHeight="1" x14ac:dyDescent="0.3">
      <c r="B49" s="57" t="s">
        <v>35</v>
      </c>
      <c r="C49" s="57"/>
      <c r="D49" s="57"/>
      <c r="E49" s="57"/>
      <c r="F49" s="57"/>
      <c r="G49" s="39">
        <v>21</v>
      </c>
      <c r="H49" s="58">
        <f t="shared" si="1"/>
        <v>9.785647716682199E-4</v>
      </c>
      <c r="J49" s="24"/>
      <c r="K49" s="22"/>
      <c r="L49" s="61"/>
      <c r="M49" s="62"/>
      <c r="N49" s="51"/>
      <c r="O49" s="24"/>
      <c r="P49" s="22"/>
      <c r="Q49" s="61"/>
      <c r="R49" s="62"/>
      <c r="U49" s="21"/>
      <c r="V49" s="21"/>
      <c r="W49" s="21"/>
      <c r="X49" s="19"/>
    </row>
    <row r="50" spans="2:24" ht="28.5" customHeight="1" x14ac:dyDescent="0.3">
      <c r="B50" s="57" t="s">
        <v>36</v>
      </c>
      <c r="C50" s="57"/>
      <c r="D50" s="57"/>
      <c r="E50" s="57"/>
      <c r="F50" s="57"/>
      <c r="G50" s="39">
        <v>7885</v>
      </c>
      <c r="H50" s="58">
        <f t="shared" si="1"/>
        <v>0.36742777260018639</v>
      </c>
      <c r="J50" s="57" t="s">
        <v>37</v>
      </c>
      <c r="K50" s="57"/>
      <c r="L50" s="39">
        <v>114</v>
      </c>
      <c r="M50" s="58">
        <f>L50/$L$66</f>
        <v>1.1151325442629366E-2</v>
      </c>
      <c r="N50" s="51"/>
      <c r="O50" s="57" t="s">
        <v>37</v>
      </c>
      <c r="P50" s="57"/>
      <c r="Q50" s="39">
        <v>18</v>
      </c>
      <c r="R50" s="58">
        <f>Q50/$Q$66</f>
        <v>1.7307692307692309E-2</v>
      </c>
      <c r="U50" s="21"/>
      <c r="V50" s="21"/>
      <c r="W50" s="21"/>
      <c r="X50" s="19"/>
    </row>
    <row r="51" spans="2:24" ht="28.5" customHeight="1" x14ac:dyDescent="0.3">
      <c r="B51" s="57" t="s">
        <v>38</v>
      </c>
      <c r="C51" s="57"/>
      <c r="D51" s="57"/>
      <c r="E51" s="57"/>
      <c r="F51" s="57"/>
      <c r="G51" s="39">
        <v>2308</v>
      </c>
      <c r="H51" s="58">
        <f t="shared" si="1"/>
        <v>0.10754892823858341</v>
      </c>
      <c r="J51" s="63" t="s">
        <v>39</v>
      </c>
      <c r="K51" s="63"/>
      <c r="L51" s="39">
        <v>1107</v>
      </c>
      <c r="M51" s="58">
        <f t="shared" ref="M51:M64" si="2">L51/$L$66</f>
        <v>0.10828523916658515</v>
      </c>
      <c r="N51" s="51"/>
      <c r="O51" s="63" t="s">
        <v>39</v>
      </c>
      <c r="P51" s="63"/>
      <c r="Q51" s="39">
        <v>131</v>
      </c>
      <c r="R51" s="58">
        <f t="shared" ref="R51:R64" si="3">Q51/$Q$66</f>
        <v>0.12596153846153846</v>
      </c>
      <c r="U51" s="21"/>
      <c r="V51" s="21"/>
      <c r="W51" s="21"/>
      <c r="X51" s="19"/>
    </row>
    <row r="52" spans="2:24" ht="23.25" customHeight="1" x14ac:dyDescent="0.3">
      <c r="B52" s="57" t="s">
        <v>40</v>
      </c>
      <c r="C52" s="57"/>
      <c r="D52" s="57"/>
      <c r="E52" s="57"/>
      <c r="F52" s="57"/>
      <c r="G52" s="39">
        <v>1623</v>
      </c>
      <c r="H52" s="58">
        <f t="shared" si="1"/>
        <v>7.5629077353215279E-2</v>
      </c>
      <c r="J52" s="57" t="s">
        <v>41</v>
      </c>
      <c r="K52" s="57"/>
      <c r="L52" s="39">
        <v>907</v>
      </c>
      <c r="M52" s="58">
        <f t="shared" si="2"/>
        <v>8.872151031986697E-2</v>
      </c>
      <c r="N52" s="51"/>
      <c r="O52" s="57" t="s">
        <v>41</v>
      </c>
      <c r="P52" s="57"/>
      <c r="Q52" s="39">
        <v>36</v>
      </c>
      <c r="R52" s="58">
        <f t="shared" si="3"/>
        <v>3.4615384615384617E-2</v>
      </c>
      <c r="U52" s="21"/>
      <c r="V52" s="21"/>
      <c r="W52" s="21"/>
      <c r="X52" s="19"/>
    </row>
    <row r="53" spans="2:24" ht="30" customHeight="1" x14ac:dyDescent="0.3">
      <c r="B53" s="57" t="s">
        <v>42</v>
      </c>
      <c r="C53" s="57"/>
      <c r="D53" s="57"/>
      <c r="E53" s="57"/>
      <c r="F53" s="57"/>
      <c r="G53" s="39">
        <v>150</v>
      </c>
      <c r="H53" s="58">
        <f>G53/$G$60</f>
        <v>6.9897483690587138E-3</v>
      </c>
      <c r="I53" s="51"/>
      <c r="J53" s="57" t="s">
        <v>43</v>
      </c>
      <c r="K53" s="57"/>
      <c r="L53" s="39">
        <v>276</v>
      </c>
      <c r="M53" s="58">
        <f t="shared" si="2"/>
        <v>2.6997945808471095E-2</v>
      </c>
      <c r="N53" s="51"/>
      <c r="O53" s="57" t="s">
        <v>43</v>
      </c>
      <c r="P53" s="57"/>
      <c r="Q53" s="39">
        <v>9</v>
      </c>
      <c r="R53" s="58">
        <f t="shared" si="3"/>
        <v>8.6538461538461543E-3</v>
      </c>
      <c r="U53" s="21"/>
      <c r="V53" s="21"/>
      <c r="W53" s="21"/>
      <c r="X53" s="19"/>
    </row>
    <row r="54" spans="2:24" ht="30" customHeight="1" x14ac:dyDescent="0.3">
      <c r="B54" s="57" t="s">
        <v>44</v>
      </c>
      <c r="C54" s="57"/>
      <c r="D54" s="57"/>
      <c r="E54" s="57"/>
      <c r="F54" s="57"/>
      <c r="G54" s="39">
        <v>828</v>
      </c>
      <c r="H54" s="58">
        <f t="shared" si="1"/>
        <v>3.8583410997204103E-2</v>
      </c>
      <c r="I54" s="51"/>
      <c r="J54" s="57" t="s">
        <v>45</v>
      </c>
      <c r="K54" s="57"/>
      <c r="L54" s="39">
        <v>2760</v>
      </c>
      <c r="M54" s="58">
        <f t="shared" si="2"/>
        <v>0.26997945808471097</v>
      </c>
      <c r="N54" s="51"/>
      <c r="O54" s="57" t="s">
        <v>45</v>
      </c>
      <c r="P54" s="57"/>
      <c r="Q54" s="39">
        <v>227</v>
      </c>
      <c r="R54" s="58">
        <f t="shared" si="3"/>
        <v>0.21826923076923077</v>
      </c>
      <c r="U54" s="21"/>
      <c r="V54" s="21"/>
      <c r="W54" s="21"/>
      <c r="X54" s="19"/>
    </row>
    <row r="55" spans="2:24" ht="30" customHeight="1" x14ac:dyDescent="0.3">
      <c r="B55" s="57" t="s">
        <v>46</v>
      </c>
      <c r="C55" s="57"/>
      <c r="D55" s="57"/>
      <c r="E55" s="57"/>
      <c r="F55" s="57"/>
      <c r="G55" s="39">
        <v>0</v>
      </c>
      <c r="H55" s="58">
        <f t="shared" si="1"/>
        <v>0</v>
      </c>
      <c r="I55" s="51"/>
      <c r="J55" s="57" t="s">
        <v>47</v>
      </c>
      <c r="K55" s="57"/>
      <c r="L55" s="39">
        <v>168</v>
      </c>
      <c r="M55" s="58">
        <f t="shared" si="2"/>
        <v>1.6433532231243275E-2</v>
      </c>
      <c r="N55" s="51"/>
      <c r="O55" s="57" t="s">
        <v>47</v>
      </c>
      <c r="P55" s="57"/>
      <c r="Q55" s="39">
        <v>24</v>
      </c>
      <c r="R55" s="58">
        <f t="shared" si="3"/>
        <v>2.3076923076923078E-2</v>
      </c>
      <c r="U55" s="21"/>
      <c r="V55" s="21"/>
      <c r="W55" s="21"/>
      <c r="X55" s="19"/>
    </row>
    <row r="56" spans="2:24" ht="30" customHeight="1" x14ac:dyDescent="0.3">
      <c r="B56" s="57" t="s">
        <v>48</v>
      </c>
      <c r="C56" s="57"/>
      <c r="D56" s="57"/>
      <c r="E56" s="57"/>
      <c r="F56" s="57"/>
      <c r="G56" s="39">
        <v>504</v>
      </c>
      <c r="H56" s="58">
        <f t="shared" si="1"/>
        <v>2.3485554520037279E-2</v>
      </c>
      <c r="I56" s="51"/>
      <c r="J56" s="57" t="s">
        <v>49</v>
      </c>
      <c r="K56" s="57"/>
      <c r="L56" s="39">
        <v>30</v>
      </c>
      <c r="M56" s="58">
        <f t="shared" si="2"/>
        <v>2.9345593270077275E-3</v>
      </c>
      <c r="N56" s="51"/>
      <c r="O56" s="57" t="s">
        <v>49</v>
      </c>
      <c r="P56" s="57"/>
      <c r="Q56" s="39">
        <v>4</v>
      </c>
      <c r="R56" s="58">
        <f t="shared" si="3"/>
        <v>3.8461538461538464E-3</v>
      </c>
      <c r="U56" s="21"/>
      <c r="V56" s="21"/>
      <c r="W56" s="21"/>
      <c r="X56" s="19"/>
    </row>
    <row r="57" spans="2:24" ht="30" customHeight="1" x14ac:dyDescent="0.3">
      <c r="B57" s="57" t="s">
        <v>50</v>
      </c>
      <c r="C57" s="57"/>
      <c r="D57" s="57"/>
      <c r="E57" s="57"/>
      <c r="F57" s="57"/>
      <c r="G57" s="39">
        <v>3824</v>
      </c>
      <c r="H57" s="58">
        <f t="shared" si="1"/>
        <v>0.17819198508853681</v>
      </c>
      <c r="I57" s="51"/>
      <c r="J57" s="57" t="s">
        <v>51</v>
      </c>
      <c r="K57" s="57"/>
      <c r="L57" s="39">
        <v>274</v>
      </c>
      <c r="M57" s="58">
        <f t="shared" si="2"/>
        <v>2.6802308520003912E-2</v>
      </c>
      <c r="N57" s="51"/>
      <c r="O57" s="57" t="s">
        <v>51</v>
      </c>
      <c r="P57" s="57"/>
      <c r="Q57" s="39">
        <v>18</v>
      </c>
      <c r="R57" s="58">
        <f t="shared" si="3"/>
        <v>1.7307692307692309E-2</v>
      </c>
      <c r="U57" s="21"/>
      <c r="V57" s="21"/>
      <c r="W57" s="21"/>
      <c r="X57" s="19"/>
    </row>
    <row r="58" spans="2:24" ht="30" customHeight="1" x14ac:dyDescent="0.3">
      <c r="B58" s="57" t="s">
        <v>52</v>
      </c>
      <c r="C58" s="57"/>
      <c r="D58" s="57"/>
      <c r="E58" s="57"/>
      <c r="F58" s="57"/>
      <c r="G58" s="39">
        <v>1227</v>
      </c>
      <c r="H58" s="58">
        <f t="shared" si="1"/>
        <v>5.7176141658900281E-2</v>
      </c>
      <c r="I58" s="51"/>
      <c r="J58" s="57" t="s">
        <v>53</v>
      </c>
      <c r="K58" s="57"/>
      <c r="L58" s="39">
        <v>651</v>
      </c>
      <c r="M58" s="58">
        <f t="shared" si="2"/>
        <v>6.3679937396067685E-2</v>
      </c>
      <c r="N58" s="51"/>
      <c r="O58" s="57" t="s">
        <v>53</v>
      </c>
      <c r="P58" s="57"/>
      <c r="Q58" s="39">
        <v>101</v>
      </c>
      <c r="R58" s="58">
        <f t="shared" si="3"/>
        <v>9.7115384615384617E-2</v>
      </c>
      <c r="U58" s="21"/>
      <c r="V58" s="21"/>
      <c r="W58" s="21"/>
      <c r="X58" s="19"/>
    </row>
    <row r="59" spans="2:24" ht="30" customHeight="1" thickBot="1" x14ac:dyDescent="0.35">
      <c r="B59" s="57" t="s">
        <v>54</v>
      </c>
      <c r="C59" s="57"/>
      <c r="D59" s="57"/>
      <c r="E59" s="57"/>
      <c r="F59" s="57"/>
      <c r="G59" s="39">
        <v>2587</v>
      </c>
      <c r="H59" s="58">
        <f>G59/$G$60</f>
        <v>0.12054986020503262</v>
      </c>
      <c r="I59" s="51"/>
      <c r="J59" s="57" t="s">
        <v>55</v>
      </c>
      <c r="K59" s="57"/>
      <c r="L59" s="39">
        <v>85</v>
      </c>
      <c r="M59" s="58">
        <f t="shared" si="2"/>
        <v>8.3145847598552289E-3</v>
      </c>
      <c r="N59" s="51"/>
      <c r="O59" s="57" t="s">
        <v>55</v>
      </c>
      <c r="P59" s="57"/>
      <c r="Q59" s="39">
        <v>5</v>
      </c>
      <c r="R59" s="58">
        <f t="shared" si="3"/>
        <v>4.807692307692308E-3</v>
      </c>
      <c r="U59" s="21"/>
      <c r="V59" s="21"/>
      <c r="W59" s="21"/>
      <c r="X59" s="19"/>
    </row>
    <row r="60" spans="2:24" ht="30" customHeight="1" x14ac:dyDescent="0.3">
      <c r="B60" s="45" t="s">
        <v>5</v>
      </c>
      <c r="C60" s="45"/>
      <c r="D60" s="45"/>
      <c r="E60" s="45"/>
      <c r="F60" s="45"/>
      <c r="G60" s="46">
        <f>SUM(G45:G59)</f>
        <v>21460</v>
      </c>
      <c r="H60" s="60">
        <f>SUM(H45:H59)</f>
        <v>1</v>
      </c>
      <c r="I60" s="51"/>
      <c r="J60" s="57" t="s">
        <v>56</v>
      </c>
      <c r="K60" s="57"/>
      <c r="L60" s="39">
        <v>1</v>
      </c>
      <c r="M60" s="58">
        <f t="shared" si="2"/>
        <v>9.7818644233590917E-5</v>
      </c>
      <c r="N60" s="51"/>
      <c r="O60" s="57" t="s">
        <v>56</v>
      </c>
      <c r="P60" s="57"/>
      <c r="Q60" s="39">
        <v>0</v>
      </c>
      <c r="R60" s="58">
        <f t="shared" si="3"/>
        <v>0</v>
      </c>
      <c r="U60" s="21"/>
      <c r="V60" s="21"/>
      <c r="W60" s="21"/>
      <c r="X60" s="19"/>
    </row>
    <row r="61" spans="2:24" ht="30" customHeight="1" x14ac:dyDescent="0.3">
      <c r="I61" s="51"/>
      <c r="J61" s="57" t="s">
        <v>57</v>
      </c>
      <c r="K61" s="57"/>
      <c r="L61" s="39">
        <v>366</v>
      </c>
      <c r="M61" s="58">
        <f t="shared" si="2"/>
        <v>3.580162378949428E-2</v>
      </c>
      <c r="N61" s="51"/>
      <c r="O61" s="57" t="s">
        <v>57</v>
      </c>
      <c r="P61" s="57"/>
      <c r="Q61" s="39">
        <v>9</v>
      </c>
      <c r="R61" s="58">
        <f t="shared" si="3"/>
        <v>8.6538461538461543E-3</v>
      </c>
      <c r="U61" s="21"/>
      <c r="V61" s="21"/>
      <c r="W61" s="21"/>
      <c r="X61" s="19"/>
    </row>
    <row r="62" spans="2:24" ht="30" customHeight="1" x14ac:dyDescent="0.3">
      <c r="I62" s="51"/>
      <c r="J62" s="57" t="s">
        <v>58</v>
      </c>
      <c r="K62" s="57"/>
      <c r="L62" s="39">
        <v>236</v>
      </c>
      <c r="M62" s="58">
        <f t="shared" si="2"/>
        <v>2.3085200039127458E-2</v>
      </c>
      <c r="N62" s="51"/>
      <c r="O62" s="57" t="s">
        <v>58</v>
      </c>
      <c r="P62" s="57"/>
      <c r="Q62" s="39">
        <v>5</v>
      </c>
      <c r="R62" s="58">
        <f t="shared" si="3"/>
        <v>4.807692307692308E-3</v>
      </c>
      <c r="U62" s="21"/>
      <c r="V62" s="21"/>
      <c r="W62" s="21"/>
      <c r="X62" s="19"/>
    </row>
    <row r="63" spans="2:24" ht="30" customHeight="1" x14ac:dyDescent="0.3">
      <c r="I63" s="51"/>
      <c r="J63" s="57" t="s">
        <v>59</v>
      </c>
      <c r="K63" s="57"/>
      <c r="L63" s="39">
        <v>103</v>
      </c>
      <c r="M63" s="58">
        <f t="shared" si="2"/>
        <v>1.0075320356059864E-2</v>
      </c>
      <c r="N63" s="51"/>
      <c r="O63" s="57" t="s">
        <v>59</v>
      </c>
      <c r="P63" s="57"/>
      <c r="Q63" s="39">
        <v>9</v>
      </c>
      <c r="R63" s="58">
        <f t="shared" si="3"/>
        <v>8.6538461538461543E-3</v>
      </c>
      <c r="U63" s="21"/>
      <c r="V63" s="21"/>
      <c r="W63" s="21"/>
      <c r="X63" s="19"/>
    </row>
    <row r="64" spans="2:24" ht="30" customHeight="1" x14ac:dyDescent="0.3">
      <c r="I64" s="51"/>
      <c r="J64" s="64" t="s">
        <v>60</v>
      </c>
      <c r="K64" s="64"/>
      <c r="L64" s="39">
        <v>126</v>
      </c>
      <c r="M64" s="58">
        <f t="shared" si="2"/>
        <v>1.2325149173432456E-2</v>
      </c>
      <c r="N64" s="51"/>
      <c r="O64" s="64" t="s">
        <v>60</v>
      </c>
      <c r="P64" s="64"/>
      <c r="Q64" s="39">
        <v>17</v>
      </c>
      <c r="R64" s="58">
        <f t="shared" si="3"/>
        <v>1.6346153846153847E-2</v>
      </c>
      <c r="U64" s="21"/>
      <c r="V64" s="21"/>
      <c r="W64" s="21"/>
      <c r="X64" s="19"/>
    </row>
    <row r="65" spans="2:24" ht="29.25" customHeight="1" thickBot="1" x14ac:dyDescent="0.35">
      <c r="B65" s="51"/>
      <c r="H65" s="51"/>
      <c r="I65" s="51"/>
      <c r="J65" s="57" t="s">
        <v>61</v>
      </c>
      <c r="K65" s="57"/>
      <c r="L65" s="39">
        <v>3019</v>
      </c>
      <c r="M65" s="58">
        <f>L65/$L$66</f>
        <v>0.29531448694121099</v>
      </c>
      <c r="N65" s="51"/>
      <c r="O65" s="57" t="s">
        <v>61</v>
      </c>
      <c r="P65" s="57"/>
      <c r="Q65" s="39">
        <v>427</v>
      </c>
      <c r="R65" s="58">
        <f>Q65/$Q$66</f>
        <v>0.41057692307692306</v>
      </c>
      <c r="S65" s="21"/>
      <c r="U65" s="21"/>
      <c r="V65" s="21"/>
      <c r="W65" s="21"/>
      <c r="X65" s="19"/>
    </row>
    <row r="66" spans="2:24" ht="29.25" customHeight="1" x14ac:dyDescent="0.3">
      <c r="B66" s="51"/>
      <c r="H66" s="51"/>
      <c r="I66" s="51"/>
      <c r="J66" s="45" t="s">
        <v>5</v>
      </c>
      <c r="K66" s="46"/>
      <c r="L66" s="46">
        <f>SUM(L50:L65)</f>
        <v>10223</v>
      </c>
      <c r="M66" s="60">
        <f>SUM(M50:M65)</f>
        <v>0.99999999999999989</v>
      </c>
      <c r="N66" s="51"/>
      <c r="O66" s="45" t="s">
        <v>5</v>
      </c>
      <c r="P66" s="46"/>
      <c r="Q66" s="46">
        <f>SUM(Q50:Q65)</f>
        <v>1040</v>
      </c>
      <c r="R66" s="60">
        <f>SUM(R50:R65)</f>
        <v>1</v>
      </c>
      <c r="S66" s="21"/>
      <c r="X66" s="19"/>
    </row>
    <row r="67" spans="2:24" ht="29.25" customHeight="1" x14ac:dyDescent="0.3">
      <c r="B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21"/>
      <c r="X67" s="19"/>
    </row>
    <row r="68" spans="2:24" ht="29.25" customHeight="1" x14ac:dyDescent="0.3">
      <c r="B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21"/>
      <c r="X68" s="19"/>
    </row>
    <row r="69" spans="2:24" ht="29.25" customHeight="1" x14ac:dyDescent="0.3">
      <c r="B69" s="22" t="s">
        <v>62</v>
      </c>
      <c r="C69" s="33" t="s">
        <v>5</v>
      </c>
      <c r="D69" s="34"/>
      <c r="E69" s="35" t="s">
        <v>9</v>
      </c>
      <c r="F69" s="35" t="s">
        <v>10</v>
      </c>
      <c r="G69" s="35" t="s">
        <v>11</v>
      </c>
      <c r="H69" s="35" t="s">
        <v>12</v>
      </c>
      <c r="I69" s="23" t="s">
        <v>13</v>
      </c>
      <c r="R69" s="51"/>
      <c r="S69" s="21"/>
      <c r="X69" s="19"/>
    </row>
    <row r="70" spans="2:24" ht="29.25" customHeight="1" x14ac:dyDescent="0.3">
      <c r="B70" s="22"/>
      <c r="C70" s="33"/>
      <c r="D70" s="34"/>
      <c r="E70" s="35"/>
      <c r="F70" s="35"/>
      <c r="G70" s="35"/>
      <c r="H70" s="35"/>
      <c r="I70" s="23"/>
      <c r="R70" s="51"/>
      <c r="S70" s="21"/>
      <c r="X70" s="19"/>
    </row>
    <row r="71" spans="2:24" ht="26.45" customHeight="1" x14ac:dyDescent="0.3">
      <c r="B71" s="27" t="s">
        <v>63</v>
      </c>
      <c r="C71" s="26">
        <f>SUM(E71:I71)</f>
        <v>422</v>
      </c>
      <c r="D71" s="26"/>
      <c r="E71" s="39">
        <v>0</v>
      </c>
      <c r="F71" s="39">
        <v>3</v>
      </c>
      <c r="G71" s="39">
        <v>227</v>
      </c>
      <c r="H71" s="39">
        <v>54</v>
      </c>
      <c r="I71" s="39">
        <v>138</v>
      </c>
      <c r="R71" s="51"/>
      <c r="S71" s="21"/>
      <c r="X71" s="19"/>
    </row>
    <row r="72" spans="2:24" ht="26.45" customHeight="1" x14ac:dyDescent="0.3">
      <c r="B72" s="27" t="s">
        <v>64</v>
      </c>
      <c r="C72" s="26">
        <f t="shared" ref="C72:C95" si="4">SUM(E72:I72)</f>
        <v>1010</v>
      </c>
      <c r="D72" s="26"/>
      <c r="E72" s="39">
        <v>0</v>
      </c>
      <c r="F72" s="39">
        <v>0</v>
      </c>
      <c r="G72" s="39">
        <v>548</v>
      </c>
      <c r="H72" s="39">
        <v>73</v>
      </c>
      <c r="I72" s="39">
        <v>389</v>
      </c>
      <c r="R72" s="51"/>
      <c r="S72" s="21"/>
      <c r="X72" s="19"/>
    </row>
    <row r="73" spans="2:24" ht="26.45" customHeight="1" x14ac:dyDescent="0.3">
      <c r="B73" s="27" t="s">
        <v>65</v>
      </c>
      <c r="C73" s="26">
        <f t="shared" si="4"/>
        <v>654</v>
      </c>
      <c r="D73" s="26"/>
      <c r="E73" s="39">
        <v>0</v>
      </c>
      <c r="F73" s="39">
        <v>4</v>
      </c>
      <c r="G73" s="39">
        <v>204</v>
      </c>
      <c r="H73" s="39">
        <v>72</v>
      </c>
      <c r="I73" s="39">
        <v>374</v>
      </c>
      <c r="K73" s="24" t="s">
        <v>4</v>
      </c>
      <c r="L73" s="22"/>
      <c r="M73" s="52">
        <v>2024</v>
      </c>
      <c r="N73" s="52">
        <v>2025</v>
      </c>
      <c r="O73" s="53" t="s">
        <v>66</v>
      </c>
      <c r="R73" s="51"/>
      <c r="S73" s="21"/>
      <c r="X73" s="19"/>
    </row>
    <row r="74" spans="2:24" ht="26.45" customHeight="1" x14ac:dyDescent="0.3">
      <c r="B74" s="27" t="s">
        <v>67</v>
      </c>
      <c r="C74" s="26">
        <f t="shared" si="4"/>
        <v>1316</v>
      </c>
      <c r="D74" s="26"/>
      <c r="E74" s="39">
        <v>0</v>
      </c>
      <c r="F74" s="39">
        <v>1</v>
      </c>
      <c r="G74" s="39">
        <v>709</v>
      </c>
      <c r="H74" s="39">
        <v>175</v>
      </c>
      <c r="I74" s="39">
        <v>431</v>
      </c>
      <c r="K74" s="64" t="s">
        <v>6</v>
      </c>
      <c r="L74" s="64"/>
      <c r="M74" s="65">
        <v>5086</v>
      </c>
      <c r="N74" s="65">
        <v>5428</v>
      </c>
      <c r="O74" s="66">
        <f>N74/M74-1</f>
        <v>6.7243413291388165E-2</v>
      </c>
      <c r="R74" s="51"/>
      <c r="S74" s="21"/>
      <c r="X74" s="19"/>
    </row>
    <row r="75" spans="2:24" ht="26.45" customHeight="1" x14ac:dyDescent="0.3">
      <c r="B75" s="27" t="s">
        <v>68</v>
      </c>
      <c r="C75" s="26">
        <f t="shared" si="4"/>
        <v>840</v>
      </c>
      <c r="D75" s="26"/>
      <c r="E75" s="39">
        <v>0</v>
      </c>
      <c r="F75" s="39">
        <v>0</v>
      </c>
      <c r="G75" s="39">
        <v>430</v>
      </c>
      <c r="H75" s="39">
        <v>117</v>
      </c>
      <c r="I75" s="39">
        <v>293</v>
      </c>
      <c r="K75" s="64" t="s">
        <v>7</v>
      </c>
      <c r="L75" s="64"/>
      <c r="M75" s="65">
        <v>7013</v>
      </c>
      <c r="N75" s="65">
        <v>6838</v>
      </c>
      <c r="O75" s="66">
        <f>N75/M75-1</f>
        <v>-2.4953657493226866E-2</v>
      </c>
      <c r="R75" s="51"/>
      <c r="S75" s="21"/>
      <c r="X75" s="19"/>
    </row>
    <row r="76" spans="2:24" ht="26.45" customHeight="1" thickBot="1" x14ac:dyDescent="0.35">
      <c r="B76" s="27" t="s">
        <v>69</v>
      </c>
      <c r="C76" s="26">
        <f t="shared" si="4"/>
        <v>767</v>
      </c>
      <c r="D76" s="26"/>
      <c r="E76" s="39">
        <v>0</v>
      </c>
      <c r="F76" s="39">
        <v>3</v>
      </c>
      <c r="G76" s="39">
        <v>381</v>
      </c>
      <c r="H76" s="39">
        <v>77</v>
      </c>
      <c r="I76" s="39">
        <v>306</v>
      </c>
      <c r="K76" s="67" t="s">
        <v>8</v>
      </c>
      <c r="L76" s="67"/>
      <c r="M76" s="68">
        <v>8343</v>
      </c>
      <c r="N76" s="68">
        <v>9194</v>
      </c>
      <c r="O76" s="66">
        <f>N76/M76-1</f>
        <v>0.10200167805345806</v>
      </c>
      <c r="R76" s="51"/>
      <c r="S76" s="21"/>
      <c r="X76" s="19"/>
    </row>
    <row r="77" spans="2:24" ht="26.45" customHeight="1" x14ac:dyDescent="0.3">
      <c r="B77" s="27" t="s">
        <v>70</v>
      </c>
      <c r="C77" s="26">
        <f t="shared" si="4"/>
        <v>715</v>
      </c>
      <c r="D77" s="26"/>
      <c r="E77" s="39">
        <v>0</v>
      </c>
      <c r="F77" s="39">
        <v>2</v>
      </c>
      <c r="G77" s="39">
        <v>319</v>
      </c>
      <c r="H77" s="39">
        <v>41</v>
      </c>
      <c r="I77" s="39">
        <v>353</v>
      </c>
      <c r="K77" s="45" t="s">
        <v>5</v>
      </c>
      <c r="L77" s="45"/>
      <c r="M77" s="46">
        <f>SUM(M74:M76)</f>
        <v>20442</v>
      </c>
      <c r="N77" s="46">
        <f>SUM(N74:N76)</f>
        <v>21460</v>
      </c>
      <c r="O77" s="69">
        <f>N77/M77-1</f>
        <v>4.9799432540847288E-2</v>
      </c>
      <c r="R77" s="51"/>
      <c r="S77" s="21"/>
      <c r="X77" s="19"/>
    </row>
    <row r="78" spans="2:24" ht="26.45" customHeight="1" x14ac:dyDescent="0.3">
      <c r="B78" s="27" t="s">
        <v>71</v>
      </c>
      <c r="C78" s="26">
        <f t="shared" si="4"/>
        <v>1505</v>
      </c>
      <c r="D78" s="26"/>
      <c r="E78" s="39">
        <v>0</v>
      </c>
      <c r="F78" s="39">
        <v>0</v>
      </c>
      <c r="G78" s="39">
        <v>737</v>
      </c>
      <c r="H78" s="39">
        <v>277</v>
      </c>
      <c r="I78" s="39">
        <v>491</v>
      </c>
      <c r="K78"/>
      <c r="L78"/>
      <c r="M78"/>
      <c r="N78"/>
      <c r="O78"/>
      <c r="R78" s="51"/>
      <c r="S78" s="21"/>
      <c r="X78" s="19"/>
    </row>
    <row r="79" spans="2:24" ht="26.45" customHeight="1" x14ac:dyDescent="0.3">
      <c r="B79" s="27" t="s">
        <v>72</v>
      </c>
      <c r="C79" s="26">
        <f t="shared" si="4"/>
        <v>358</v>
      </c>
      <c r="D79" s="26"/>
      <c r="E79" s="39">
        <v>2</v>
      </c>
      <c r="F79" s="39">
        <v>1</v>
      </c>
      <c r="G79" s="39">
        <v>205</v>
      </c>
      <c r="H79" s="39">
        <v>97</v>
      </c>
      <c r="I79" s="39">
        <v>53</v>
      </c>
      <c r="K79"/>
      <c r="L79"/>
      <c r="M79"/>
      <c r="N79"/>
      <c r="O79"/>
      <c r="R79" s="51"/>
      <c r="S79" s="21"/>
      <c r="X79" s="19"/>
    </row>
    <row r="80" spans="2:24" ht="26.45" customHeight="1" x14ac:dyDescent="0.3">
      <c r="B80" s="27" t="s">
        <v>73</v>
      </c>
      <c r="C80" s="26">
        <f t="shared" si="4"/>
        <v>547</v>
      </c>
      <c r="D80" s="26"/>
      <c r="E80" s="39">
        <v>50</v>
      </c>
      <c r="F80" s="39">
        <v>0</v>
      </c>
      <c r="G80" s="39">
        <v>305</v>
      </c>
      <c r="H80" s="39">
        <v>91</v>
      </c>
      <c r="I80" s="39">
        <v>101</v>
      </c>
      <c r="K80"/>
      <c r="L80"/>
      <c r="M80"/>
      <c r="N80"/>
      <c r="O80"/>
      <c r="R80" s="51"/>
      <c r="S80" s="21"/>
      <c r="X80" s="19"/>
    </row>
    <row r="81" spans="2:24" ht="26.45" customHeight="1" x14ac:dyDescent="0.3">
      <c r="B81" s="27" t="s">
        <v>74</v>
      </c>
      <c r="C81" s="26">
        <f t="shared" si="4"/>
        <v>813</v>
      </c>
      <c r="D81" s="26"/>
      <c r="E81" s="39">
        <v>0</v>
      </c>
      <c r="F81" s="39">
        <v>0</v>
      </c>
      <c r="G81" s="39">
        <v>461</v>
      </c>
      <c r="H81" s="39">
        <v>110</v>
      </c>
      <c r="I81" s="39">
        <v>242</v>
      </c>
      <c r="K81"/>
      <c r="L81"/>
      <c r="M81"/>
      <c r="N81"/>
      <c r="O81"/>
      <c r="R81" s="51"/>
      <c r="S81" s="21"/>
      <c r="X81" s="19"/>
    </row>
    <row r="82" spans="2:24" ht="26.45" customHeight="1" x14ac:dyDescent="0.3">
      <c r="B82" s="27" t="s">
        <v>75</v>
      </c>
      <c r="C82" s="26">
        <f t="shared" si="4"/>
        <v>1854</v>
      </c>
      <c r="D82" s="26"/>
      <c r="E82" s="39">
        <v>2</v>
      </c>
      <c r="F82" s="39">
        <v>3</v>
      </c>
      <c r="G82" s="39">
        <v>557</v>
      </c>
      <c r="H82" s="39">
        <v>373</v>
      </c>
      <c r="I82" s="39">
        <v>919</v>
      </c>
      <c r="K82"/>
      <c r="L82"/>
      <c r="M82"/>
      <c r="N82"/>
      <c r="O82"/>
      <c r="R82" s="51"/>
      <c r="S82" s="21"/>
      <c r="X82" s="19"/>
    </row>
    <row r="83" spans="2:24" ht="26.45" customHeight="1" x14ac:dyDescent="0.3">
      <c r="B83" s="27" t="s">
        <v>76</v>
      </c>
      <c r="C83" s="26">
        <f t="shared" si="4"/>
        <v>1270</v>
      </c>
      <c r="D83" s="26"/>
      <c r="E83" s="39">
        <v>22</v>
      </c>
      <c r="F83" s="39">
        <v>0</v>
      </c>
      <c r="G83" s="39">
        <v>487</v>
      </c>
      <c r="H83" s="39">
        <v>96</v>
      </c>
      <c r="I83" s="39">
        <v>665</v>
      </c>
      <c r="K83"/>
      <c r="L83"/>
      <c r="M83"/>
      <c r="N83"/>
      <c r="O83"/>
      <c r="R83" s="51"/>
      <c r="S83" s="21"/>
      <c r="X83" s="19"/>
    </row>
    <row r="84" spans="2:24" ht="26.45" customHeight="1" x14ac:dyDescent="0.3">
      <c r="B84" s="27" t="s">
        <v>77</v>
      </c>
      <c r="C84" s="26">
        <f t="shared" si="4"/>
        <v>491</v>
      </c>
      <c r="D84" s="26"/>
      <c r="E84" s="39">
        <v>20</v>
      </c>
      <c r="F84" s="39">
        <v>0</v>
      </c>
      <c r="G84" s="39">
        <v>280</v>
      </c>
      <c r="H84" s="39">
        <v>62</v>
      </c>
      <c r="I84" s="39">
        <v>129</v>
      </c>
      <c r="K84"/>
      <c r="L84"/>
      <c r="M84"/>
      <c r="N84"/>
      <c r="O84"/>
      <c r="R84" s="51"/>
      <c r="S84" s="21"/>
      <c r="X84" s="19"/>
    </row>
    <row r="85" spans="2:24" ht="26.45" customHeight="1" x14ac:dyDescent="0.3">
      <c r="B85" s="27" t="s">
        <v>78</v>
      </c>
      <c r="C85" s="26">
        <f t="shared" si="4"/>
        <v>3028</v>
      </c>
      <c r="D85" s="26"/>
      <c r="E85" s="39">
        <v>185</v>
      </c>
      <c r="F85" s="39">
        <v>0</v>
      </c>
      <c r="G85" s="39">
        <v>1374</v>
      </c>
      <c r="H85" s="39">
        <v>285</v>
      </c>
      <c r="I85" s="39">
        <v>1184</v>
      </c>
      <c r="K85"/>
      <c r="L85"/>
      <c r="M85"/>
      <c r="N85"/>
      <c r="O85"/>
      <c r="R85" s="51"/>
      <c r="S85" s="21"/>
      <c r="X85" s="19"/>
    </row>
    <row r="86" spans="2:24" ht="26.45" customHeight="1" x14ac:dyDescent="0.3">
      <c r="B86" s="27" t="s">
        <v>79</v>
      </c>
      <c r="C86" s="26">
        <f t="shared" si="4"/>
        <v>1008</v>
      </c>
      <c r="D86" s="26"/>
      <c r="E86" s="39">
        <v>50</v>
      </c>
      <c r="F86" s="39">
        <v>1</v>
      </c>
      <c r="G86" s="39">
        <v>543</v>
      </c>
      <c r="H86" s="39">
        <v>91</v>
      </c>
      <c r="I86" s="39">
        <v>323</v>
      </c>
      <c r="K86"/>
      <c r="L86"/>
      <c r="M86"/>
      <c r="N86"/>
      <c r="O86"/>
      <c r="R86" s="51"/>
      <c r="S86" s="21"/>
      <c r="X86" s="19"/>
    </row>
    <row r="87" spans="2:24" ht="26.45" customHeight="1" x14ac:dyDescent="0.3">
      <c r="B87" s="27" t="s">
        <v>80</v>
      </c>
      <c r="C87" s="26">
        <f t="shared" si="4"/>
        <v>445</v>
      </c>
      <c r="D87" s="26"/>
      <c r="E87" s="39">
        <v>87</v>
      </c>
      <c r="F87" s="39">
        <v>0</v>
      </c>
      <c r="G87" s="39">
        <v>227</v>
      </c>
      <c r="H87" s="39">
        <v>26</v>
      </c>
      <c r="I87" s="39">
        <v>105</v>
      </c>
      <c r="R87" s="51"/>
      <c r="S87" s="21"/>
      <c r="X87" s="19"/>
    </row>
    <row r="88" spans="2:24" ht="26.45" customHeight="1" x14ac:dyDescent="0.3">
      <c r="B88" s="27" t="s">
        <v>81</v>
      </c>
      <c r="C88" s="26">
        <f>SUM(E88:I88)</f>
        <v>142</v>
      </c>
      <c r="D88" s="26"/>
      <c r="E88" s="39">
        <v>0</v>
      </c>
      <c r="F88" s="39">
        <v>0</v>
      </c>
      <c r="G88" s="39">
        <v>66</v>
      </c>
      <c r="H88" s="39">
        <v>39</v>
      </c>
      <c r="I88" s="39">
        <v>37</v>
      </c>
      <c r="R88" s="51"/>
      <c r="S88" s="21"/>
      <c r="X88" s="19"/>
    </row>
    <row r="89" spans="2:24" ht="26.45" customHeight="1" x14ac:dyDescent="0.3">
      <c r="B89" s="27" t="s">
        <v>82</v>
      </c>
      <c r="C89" s="26">
        <f t="shared" si="4"/>
        <v>177</v>
      </c>
      <c r="D89" s="26"/>
      <c r="E89" s="39">
        <v>0</v>
      </c>
      <c r="F89" s="39">
        <v>0</v>
      </c>
      <c r="G89" s="39">
        <v>98</v>
      </c>
      <c r="H89" s="39">
        <v>21</v>
      </c>
      <c r="I89" s="39">
        <v>58</v>
      </c>
      <c r="R89" s="51"/>
      <c r="S89" s="21"/>
      <c r="X89" s="19"/>
    </row>
    <row r="90" spans="2:24" ht="26.45" customHeight="1" x14ac:dyDescent="0.3">
      <c r="B90" s="27" t="s">
        <v>83</v>
      </c>
      <c r="C90" s="26">
        <f t="shared" si="4"/>
        <v>437</v>
      </c>
      <c r="D90" s="26"/>
      <c r="E90" s="39">
        <v>35</v>
      </c>
      <c r="F90" s="39">
        <v>2</v>
      </c>
      <c r="G90" s="39">
        <v>175</v>
      </c>
      <c r="H90" s="39">
        <v>32</v>
      </c>
      <c r="I90" s="39">
        <v>193</v>
      </c>
      <c r="R90" s="51"/>
      <c r="S90" s="21"/>
      <c r="X90" s="19"/>
    </row>
    <row r="91" spans="2:24" ht="26.45" customHeight="1" x14ac:dyDescent="0.3">
      <c r="B91" s="27" t="s">
        <v>84</v>
      </c>
      <c r="C91" s="26">
        <f t="shared" si="4"/>
        <v>753</v>
      </c>
      <c r="D91" s="26"/>
      <c r="E91" s="39">
        <v>0</v>
      </c>
      <c r="F91" s="39">
        <v>1</v>
      </c>
      <c r="G91" s="39">
        <v>444</v>
      </c>
      <c r="H91" s="39">
        <v>81</v>
      </c>
      <c r="I91" s="39">
        <v>227</v>
      </c>
      <c r="R91" s="51"/>
      <c r="S91" s="21"/>
      <c r="X91" s="19"/>
    </row>
    <row r="92" spans="2:24" ht="26.45" customHeight="1" x14ac:dyDescent="0.3">
      <c r="B92" s="27" t="s">
        <v>85</v>
      </c>
      <c r="C92" s="26">
        <f t="shared" si="4"/>
        <v>738</v>
      </c>
      <c r="D92" s="26"/>
      <c r="E92" s="39">
        <v>0</v>
      </c>
      <c r="F92" s="39">
        <v>0</v>
      </c>
      <c r="G92" s="39">
        <v>401</v>
      </c>
      <c r="H92" s="39">
        <v>82</v>
      </c>
      <c r="I92" s="39">
        <v>255</v>
      </c>
      <c r="R92" s="51"/>
      <c r="S92" s="21"/>
      <c r="X92" s="19"/>
    </row>
    <row r="93" spans="2:24" ht="26.45" customHeight="1" x14ac:dyDescent="0.3">
      <c r="B93" s="27" t="s">
        <v>86</v>
      </c>
      <c r="C93" s="26">
        <f t="shared" si="4"/>
        <v>1178</v>
      </c>
      <c r="D93" s="26"/>
      <c r="E93" s="39">
        <v>50</v>
      </c>
      <c r="F93" s="39">
        <v>0</v>
      </c>
      <c r="G93" s="39">
        <v>580</v>
      </c>
      <c r="H93" s="39">
        <v>122</v>
      </c>
      <c r="I93" s="39">
        <v>426</v>
      </c>
      <c r="R93" s="51"/>
      <c r="S93" s="21"/>
      <c r="X93" s="19"/>
    </row>
    <row r="94" spans="2:24" ht="26.45" customHeight="1" x14ac:dyDescent="0.3">
      <c r="B94" s="27" t="s">
        <v>87</v>
      </c>
      <c r="C94" s="26">
        <f t="shared" si="4"/>
        <v>397</v>
      </c>
      <c r="D94" s="26"/>
      <c r="E94" s="39">
        <v>0</v>
      </c>
      <c r="F94" s="39">
        <v>0</v>
      </c>
      <c r="G94" s="39">
        <v>170</v>
      </c>
      <c r="H94" s="39">
        <v>61</v>
      </c>
      <c r="I94" s="39">
        <v>166</v>
      </c>
      <c r="R94" s="51"/>
      <c r="S94" s="21"/>
      <c r="X94" s="19"/>
    </row>
    <row r="95" spans="2:24" ht="26.45" customHeight="1" x14ac:dyDescent="0.3">
      <c r="B95" s="27" t="s">
        <v>88</v>
      </c>
      <c r="C95" s="26">
        <f t="shared" si="4"/>
        <v>304</v>
      </c>
      <c r="D95" s="26"/>
      <c r="E95" s="39">
        <v>0</v>
      </c>
      <c r="F95" s="39">
        <v>0</v>
      </c>
      <c r="G95" s="39">
        <v>156</v>
      </c>
      <c r="H95" s="39">
        <v>24</v>
      </c>
      <c r="I95" s="39">
        <v>124</v>
      </c>
      <c r="R95" s="51"/>
      <c r="S95" s="21"/>
      <c r="X95" s="19"/>
    </row>
    <row r="96" spans="2:24" ht="26.45" customHeight="1" thickBot="1" x14ac:dyDescent="0.35">
      <c r="B96" s="27" t="s">
        <v>89</v>
      </c>
      <c r="C96" s="26">
        <f>SUM(E96:I96)</f>
        <v>291</v>
      </c>
      <c r="D96" s="26"/>
      <c r="E96" s="39">
        <v>0</v>
      </c>
      <c r="F96" s="39">
        <v>0</v>
      </c>
      <c r="G96" s="39">
        <v>109</v>
      </c>
      <c r="H96" s="39">
        <v>22</v>
      </c>
      <c r="I96" s="39">
        <v>160</v>
      </c>
      <c r="R96" s="51"/>
      <c r="S96" s="21"/>
      <c r="X96" s="19"/>
    </row>
    <row r="97" spans="2:24" ht="29.25" customHeight="1" x14ac:dyDescent="0.3">
      <c r="B97" s="45" t="s">
        <v>5</v>
      </c>
      <c r="C97" s="32">
        <f>SUM(C71:D96)</f>
        <v>21460</v>
      </c>
      <c r="D97" s="32"/>
      <c r="E97" s="46">
        <f>SUM(E71:E96)</f>
        <v>503</v>
      </c>
      <c r="F97" s="46">
        <f>SUM(F71:F96)</f>
        <v>21</v>
      </c>
      <c r="G97" s="46">
        <f>SUM(G71:G96)</f>
        <v>10193</v>
      </c>
      <c r="H97" s="46">
        <f>SUM(H71:H96)</f>
        <v>2601</v>
      </c>
      <c r="I97" s="46">
        <f>SUM(I71:I96)</f>
        <v>8142</v>
      </c>
      <c r="J97" s="21"/>
      <c r="K97" s="21"/>
      <c r="L97" s="21"/>
      <c r="M97" s="21"/>
      <c r="N97" s="21"/>
      <c r="O97" s="21"/>
      <c r="P97" s="21"/>
      <c r="Q97" s="21"/>
      <c r="R97" s="51"/>
      <c r="S97" s="21"/>
      <c r="X97" s="19"/>
    </row>
    <row r="98" spans="2:24" ht="17.45" customHeight="1" x14ac:dyDescent="0.3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51"/>
      <c r="S98" s="21"/>
      <c r="X98" s="19"/>
    </row>
    <row r="99" spans="2:24" ht="14.45" customHeight="1" x14ac:dyDescent="0.3">
      <c r="B99" s="70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51"/>
      <c r="S99" s="21"/>
      <c r="X99" s="19"/>
    </row>
    <row r="100" spans="2:24" ht="18.75" customHeight="1" x14ac:dyDescent="0.3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21"/>
      <c r="T100" s="21"/>
      <c r="X100" s="19"/>
    </row>
    <row r="101" spans="2:24" ht="30" customHeight="1" x14ac:dyDescent="0.3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 t="s">
        <v>90</v>
      </c>
      <c r="N101" s="21" t="s">
        <v>90</v>
      </c>
      <c r="O101" s="21"/>
      <c r="P101" s="21"/>
      <c r="Q101" s="21"/>
      <c r="R101" s="21"/>
      <c r="S101" s="21"/>
      <c r="T101" s="21"/>
      <c r="X101" s="19"/>
    </row>
    <row r="102" spans="2:24" ht="64.5" customHeight="1" x14ac:dyDescent="0.3">
      <c r="B102" s="71" t="s">
        <v>91</v>
      </c>
      <c r="C102" s="72"/>
      <c r="D102" s="73" t="s">
        <v>92</v>
      </c>
      <c r="E102" s="74">
        <v>2021</v>
      </c>
      <c r="F102" s="73">
        <v>2022</v>
      </c>
      <c r="G102" s="73">
        <v>2023</v>
      </c>
      <c r="H102" s="73">
        <v>2024</v>
      </c>
      <c r="I102" s="73" t="s">
        <v>93</v>
      </c>
      <c r="K102" s="21"/>
      <c r="M102" s="75" t="s">
        <v>81</v>
      </c>
      <c r="N102" s="76">
        <v>3204</v>
      </c>
      <c r="O102" s="21"/>
      <c r="P102" s="21"/>
      <c r="Q102" s="21"/>
      <c r="R102" s="21"/>
      <c r="S102" s="21"/>
      <c r="T102" s="21"/>
      <c r="X102" s="19"/>
    </row>
    <row r="103" spans="2:24" ht="18" customHeight="1" x14ac:dyDescent="0.3">
      <c r="B103" s="77" t="s">
        <v>63</v>
      </c>
      <c r="C103" s="77"/>
      <c r="D103" s="78">
        <f>SUM(E103:I103)</f>
        <v>8554</v>
      </c>
      <c r="E103" s="79">
        <v>1899</v>
      </c>
      <c r="F103" s="79">
        <v>2440</v>
      </c>
      <c r="G103" s="80">
        <v>1928</v>
      </c>
      <c r="H103" s="80">
        <v>1865</v>
      </c>
      <c r="I103" s="79">
        <v>422</v>
      </c>
      <c r="K103" s="21"/>
      <c r="M103" s="75" t="s">
        <v>82</v>
      </c>
      <c r="N103" s="76">
        <v>4902</v>
      </c>
      <c r="O103" s="21"/>
      <c r="P103" s="21"/>
      <c r="Q103" s="21"/>
      <c r="R103" s="21"/>
      <c r="S103" s="21"/>
      <c r="T103" s="21"/>
      <c r="X103" s="19"/>
    </row>
    <row r="104" spans="2:24" ht="18" customHeight="1" x14ac:dyDescent="0.3">
      <c r="B104" s="77" t="s">
        <v>64</v>
      </c>
      <c r="C104" s="77"/>
      <c r="D104" s="78">
        <f t="shared" ref="D104:D127" si="5">SUM(E104:I104)</f>
        <v>19062</v>
      </c>
      <c r="E104" s="79">
        <v>3440</v>
      </c>
      <c r="F104" s="79">
        <v>5012</v>
      </c>
      <c r="G104" s="79">
        <v>4719</v>
      </c>
      <c r="H104" s="79">
        <v>4881</v>
      </c>
      <c r="I104" s="79">
        <v>1010</v>
      </c>
      <c r="K104" s="21"/>
      <c r="M104" s="75" t="s">
        <v>89</v>
      </c>
      <c r="N104" s="76">
        <v>5462</v>
      </c>
      <c r="O104" s="21"/>
      <c r="P104" s="21"/>
      <c r="Q104" s="21"/>
      <c r="R104" s="21"/>
      <c r="S104" s="21"/>
      <c r="T104" s="21"/>
      <c r="X104" s="19"/>
    </row>
    <row r="105" spans="2:24" ht="18" customHeight="1" x14ac:dyDescent="0.3">
      <c r="B105" s="77" t="s">
        <v>65</v>
      </c>
      <c r="C105" s="77"/>
      <c r="D105" s="78">
        <f t="shared" si="5"/>
        <v>14658</v>
      </c>
      <c r="E105" s="79">
        <v>3118</v>
      </c>
      <c r="F105" s="79">
        <v>3882</v>
      </c>
      <c r="G105" s="79">
        <v>3423</v>
      </c>
      <c r="H105" s="79">
        <v>3581</v>
      </c>
      <c r="I105" s="79">
        <v>654</v>
      </c>
      <c r="K105" s="21"/>
      <c r="M105" s="75" t="s">
        <v>88</v>
      </c>
      <c r="N105" s="76">
        <v>5745</v>
      </c>
      <c r="O105" s="21"/>
      <c r="P105" s="21"/>
      <c r="Q105" s="21"/>
      <c r="R105" s="21"/>
      <c r="S105" s="21"/>
      <c r="T105" s="21"/>
      <c r="X105" s="19"/>
    </row>
    <row r="106" spans="2:24" ht="18" customHeight="1" x14ac:dyDescent="0.3">
      <c r="B106" s="77" t="s">
        <v>67</v>
      </c>
      <c r="C106" s="77"/>
      <c r="D106" s="78">
        <f t="shared" si="5"/>
        <v>30716</v>
      </c>
      <c r="E106" s="79">
        <v>7842</v>
      </c>
      <c r="F106" s="79">
        <v>7818</v>
      </c>
      <c r="G106" s="79">
        <v>6805</v>
      </c>
      <c r="H106" s="79">
        <v>6935</v>
      </c>
      <c r="I106" s="79">
        <v>1316</v>
      </c>
      <c r="K106" s="21"/>
      <c r="M106" s="75" t="s">
        <v>63</v>
      </c>
      <c r="N106" s="76">
        <v>8554</v>
      </c>
      <c r="O106" s="21"/>
      <c r="P106" s="21"/>
      <c r="Q106" s="21"/>
      <c r="R106" s="21"/>
      <c r="S106" s="21"/>
      <c r="T106" s="21"/>
      <c r="X106" s="19"/>
    </row>
    <row r="107" spans="2:24" ht="18" customHeight="1" x14ac:dyDescent="0.3">
      <c r="B107" s="77" t="s">
        <v>68</v>
      </c>
      <c r="C107" s="77"/>
      <c r="D107" s="78">
        <f t="shared" si="5"/>
        <v>17030</v>
      </c>
      <c r="E107" s="79">
        <v>3641</v>
      </c>
      <c r="F107" s="79">
        <v>4156</v>
      </c>
      <c r="G107" s="79">
        <v>3878</v>
      </c>
      <c r="H107" s="79">
        <v>4515</v>
      </c>
      <c r="I107" s="79">
        <v>840</v>
      </c>
      <c r="K107" s="21"/>
      <c r="M107" s="75" t="s">
        <v>72</v>
      </c>
      <c r="N107" s="76">
        <v>8601</v>
      </c>
      <c r="O107" s="21"/>
      <c r="P107" s="21"/>
      <c r="Q107" s="21"/>
      <c r="R107" s="21"/>
      <c r="S107" s="21"/>
      <c r="T107" s="21"/>
      <c r="X107" s="19"/>
    </row>
    <row r="108" spans="2:24" ht="18" customHeight="1" x14ac:dyDescent="0.3">
      <c r="B108" s="77" t="s">
        <v>69</v>
      </c>
      <c r="C108" s="77"/>
      <c r="D108" s="78">
        <f t="shared" si="5"/>
        <v>15256</v>
      </c>
      <c r="E108" s="79">
        <v>3028</v>
      </c>
      <c r="F108" s="79">
        <v>4319</v>
      </c>
      <c r="G108" s="79">
        <v>3479</v>
      </c>
      <c r="H108" s="79">
        <v>3663</v>
      </c>
      <c r="I108" s="79">
        <v>767</v>
      </c>
      <c r="K108" s="21"/>
      <c r="M108" s="75" t="s">
        <v>80</v>
      </c>
      <c r="N108" s="76">
        <v>9034</v>
      </c>
      <c r="O108" s="21"/>
      <c r="P108" s="21"/>
      <c r="Q108" s="21"/>
      <c r="R108" s="21"/>
      <c r="S108" s="21"/>
      <c r="T108" s="21"/>
      <c r="X108" s="19"/>
    </row>
    <row r="109" spans="2:24" ht="18" customHeight="1" x14ac:dyDescent="0.3">
      <c r="B109" s="77" t="s">
        <v>70</v>
      </c>
      <c r="C109" s="77"/>
      <c r="D109" s="78">
        <f t="shared" si="5"/>
        <v>15533</v>
      </c>
      <c r="E109" s="79">
        <v>3333</v>
      </c>
      <c r="F109" s="79">
        <v>3971</v>
      </c>
      <c r="G109" s="79">
        <v>3625</v>
      </c>
      <c r="H109" s="79">
        <v>3889</v>
      </c>
      <c r="I109" s="79">
        <v>715</v>
      </c>
      <c r="K109" s="21"/>
      <c r="M109" s="75" t="s">
        <v>83</v>
      </c>
      <c r="N109" s="76">
        <v>9135</v>
      </c>
      <c r="O109" s="21"/>
      <c r="P109" s="21"/>
      <c r="Q109" s="21"/>
      <c r="R109" s="21"/>
      <c r="S109" s="21"/>
      <c r="T109" s="21"/>
      <c r="X109" s="19"/>
    </row>
    <row r="110" spans="2:24" ht="18" customHeight="1" x14ac:dyDescent="0.3">
      <c r="B110" s="77" t="s">
        <v>71</v>
      </c>
      <c r="C110" s="77"/>
      <c r="D110" s="78">
        <f t="shared" si="5"/>
        <v>31409</v>
      </c>
      <c r="E110" s="79">
        <v>6278</v>
      </c>
      <c r="F110" s="79">
        <v>7639</v>
      </c>
      <c r="G110" s="79">
        <v>7929</v>
      </c>
      <c r="H110" s="79">
        <v>8058</v>
      </c>
      <c r="I110" s="79">
        <v>1505</v>
      </c>
      <c r="K110" s="21"/>
      <c r="M110" s="75" t="s">
        <v>87</v>
      </c>
      <c r="N110" s="76">
        <v>9744</v>
      </c>
      <c r="O110" s="21"/>
      <c r="P110" s="21"/>
      <c r="Q110" s="21"/>
      <c r="R110" s="21"/>
      <c r="S110" s="21"/>
      <c r="T110" s="21"/>
      <c r="X110" s="19"/>
    </row>
    <row r="111" spans="2:24" ht="18" customHeight="1" x14ac:dyDescent="0.3">
      <c r="B111" s="77" t="s">
        <v>72</v>
      </c>
      <c r="C111" s="77"/>
      <c r="D111" s="78">
        <f t="shared" si="5"/>
        <v>8601</v>
      </c>
      <c r="E111" s="79">
        <v>1962</v>
      </c>
      <c r="F111" s="79">
        <v>2075</v>
      </c>
      <c r="G111" s="79">
        <v>2066</v>
      </c>
      <c r="H111" s="79">
        <v>2140</v>
      </c>
      <c r="I111" s="79">
        <v>358</v>
      </c>
      <c r="K111" s="21"/>
      <c r="M111" s="75" t="s">
        <v>77</v>
      </c>
      <c r="N111" s="76">
        <v>10439</v>
      </c>
      <c r="O111" s="21"/>
      <c r="P111" s="21"/>
      <c r="Q111" s="21"/>
      <c r="R111" s="21"/>
      <c r="S111" s="21"/>
      <c r="T111" s="21"/>
      <c r="X111" s="19"/>
    </row>
    <row r="112" spans="2:24" ht="18" customHeight="1" x14ac:dyDescent="0.3">
      <c r="B112" s="77" t="s">
        <v>73</v>
      </c>
      <c r="C112" s="77"/>
      <c r="D112" s="78">
        <f t="shared" si="5"/>
        <v>12178</v>
      </c>
      <c r="E112" s="79">
        <v>2719</v>
      </c>
      <c r="F112" s="79">
        <v>3095</v>
      </c>
      <c r="G112" s="79">
        <v>2800</v>
      </c>
      <c r="H112" s="79">
        <v>3017</v>
      </c>
      <c r="I112" s="79">
        <v>547</v>
      </c>
      <c r="K112" s="21"/>
      <c r="M112" s="75" t="s">
        <v>94</v>
      </c>
      <c r="N112" s="76">
        <v>12178</v>
      </c>
      <c r="O112" s="21"/>
      <c r="P112" s="21"/>
      <c r="Q112" s="21"/>
      <c r="R112" s="21"/>
      <c r="S112" s="21"/>
      <c r="T112" s="21"/>
      <c r="X112" s="19"/>
    </row>
    <row r="113" spans="2:24" ht="18" customHeight="1" x14ac:dyDescent="0.3">
      <c r="B113" s="77" t="s">
        <v>74</v>
      </c>
      <c r="C113" s="77"/>
      <c r="D113" s="78">
        <f t="shared" si="5"/>
        <v>20603</v>
      </c>
      <c r="E113" s="79">
        <v>5945</v>
      </c>
      <c r="F113" s="79">
        <v>4952</v>
      </c>
      <c r="G113" s="79">
        <v>4434</v>
      </c>
      <c r="H113" s="79">
        <v>4459</v>
      </c>
      <c r="I113" s="79">
        <v>813</v>
      </c>
      <c r="K113" s="21"/>
      <c r="M113" s="75" t="s">
        <v>95</v>
      </c>
      <c r="N113" s="76">
        <v>14658</v>
      </c>
      <c r="O113" s="21"/>
      <c r="P113" s="21"/>
      <c r="Q113" s="21"/>
      <c r="R113" s="21"/>
      <c r="S113" s="21"/>
      <c r="T113" s="21"/>
      <c r="X113" s="19"/>
    </row>
    <row r="114" spans="2:24" ht="18" customHeight="1" x14ac:dyDescent="0.3">
      <c r="B114" s="77" t="s">
        <v>75</v>
      </c>
      <c r="C114" s="77"/>
      <c r="D114" s="78">
        <f t="shared" si="5"/>
        <v>38281</v>
      </c>
      <c r="E114" s="79">
        <v>7564</v>
      </c>
      <c r="F114" s="79">
        <v>9079</v>
      </c>
      <c r="G114" s="79">
        <v>9810</v>
      </c>
      <c r="H114" s="79">
        <v>9974</v>
      </c>
      <c r="I114" s="79">
        <v>1854</v>
      </c>
      <c r="K114" s="21"/>
      <c r="M114" s="75" t="s">
        <v>84</v>
      </c>
      <c r="N114" s="76">
        <v>15239</v>
      </c>
      <c r="O114" s="21"/>
      <c r="P114" s="21"/>
      <c r="Q114" s="21"/>
      <c r="R114" s="21"/>
      <c r="S114" s="21"/>
      <c r="T114" s="21"/>
      <c r="X114" s="19"/>
    </row>
    <row r="115" spans="2:24" ht="18" customHeight="1" x14ac:dyDescent="0.3">
      <c r="B115" s="77" t="s">
        <v>76</v>
      </c>
      <c r="C115" s="77"/>
      <c r="D115" s="78">
        <f t="shared" si="5"/>
        <v>26694</v>
      </c>
      <c r="E115" s="79">
        <v>5201</v>
      </c>
      <c r="F115" s="79">
        <v>6475</v>
      </c>
      <c r="G115" s="79">
        <v>6737</v>
      </c>
      <c r="H115" s="79">
        <v>7011</v>
      </c>
      <c r="I115" s="79">
        <v>1270</v>
      </c>
      <c r="K115" s="21"/>
      <c r="M115" s="75" t="s">
        <v>69</v>
      </c>
      <c r="N115" s="76">
        <v>15256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19"/>
    </row>
    <row r="116" spans="2:24" ht="18" customHeight="1" x14ac:dyDescent="0.3">
      <c r="B116" s="77" t="s">
        <v>77</v>
      </c>
      <c r="C116" s="77"/>
      <c r="D116" s="78">
        <f t="shared" si="5"/>
        <v>10439</v>
      </c>
      <c r="E116" s="79">
        <v>2648</v>
      </c>
      <c r="F116" s="79">
        <v>2493</v>
      </c>
      <c r="G116" s="79">
        <v>2435</v>
      </c>
      <c r="H116" s="79">
        <v>2372</v>
      </c>
      <c r="I116" s="79">
        <v>491</v>
      </c>
      <c r="K116" s="21"/>
      <c r="M116" s="75" t="s">
        <v>85</v>
      </c>
      <c r="N116" s="76">
        <v>15518</v>
      </c>
      <c r="O116" s="21"/>
      <c r="P116" s="21"/>
      <c r="Q116" s="21"/>
      <c r="R116" s="21"/>
      <c r="S116" s="21"/>
      <c r="T116" s="21"/>
      <c r="U116" s="21"/>
      <c r="V116" s="21"/>
      <c r="W116" s="21"/>
      <c r="X116" s="19"/>
    </row>
    <row r="117" spans="2:24" ht="18" customHeight="1" x14ac:dyDescent="0.3">
      <c r="B117" s="77" t="s">
        <v>78</v>
      </c>
      <c r="C117" s="77"/>
      <c r="D117" s="78">
        <f t="shared" si="5"/>
        <v>68058</v>
      </c>
      <c r="E117" s="79">
        <v>15678</v>
      </c>
      <c r="F117" s="79">
        <v>16894</v>
      </c>
      <c r="G117" s="79">
        <v>15975</v>
      </c>
      <c r="H117" s="79">
        <v>16483</v>
      </c>
      <c r="I117" s="79">
        <v>3028</v>
      </c>
      <c r="K117" s="21"/>
      <c r="M117" s="75" t="s">
        <v>70</v>
      </c>
      <c r="N117" s="76">
        <v>15533</v>
      </c>
      <c r="O117" s="21"/>
      <c r="P117" s="21"/>
      <c r="Q117" s="21"/>
      <c r="R117" s="21"/>
      <c r="S117" s="21"/>
      <c r="T117" s="21"/>
      <c r="U117" s="21"/>
      <c r="V117" s="21"/>
      <c r="W117" s="21"/>
      <c r="X117" s="19"/>
    </row>
    <row r="118" spans="2:24" ht="18" customHeight="1" x14ac:dyDescent="0.3">
      <c r="B118" s="77" t="s">
        <v>79</v>
      </c>
      <c r="C118" s="77"/>
      <c r="D118" s="78">
        <f t="shared" si="5"/>
        <v>22544</v>
      </c>
      <c r="E118" s="79">
        <v>5514</v>
      </c>
      <c r="F118" s="79">
        <v>6320</v>
      </c>
      <c r="G118" s="79">
        <v>4757</v>
      </c>
      <c r="H118" s="79">
        <v>4945</v>
      </c>
      <c r="I118" s="79">
        <v>1008</v>
      </c>
      <c r="K118" s="21"/>
      <c r="M118" s="75" t="s">
        <v>68</v>
      </c>
      <c r="N118" s="76">
        <v>17030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19"/>
    </row>
    <row r="119" spans="2:24" ht="18" customHeight="1" x14ac:dyDescent="0.3">
      <c r="B119" s="77" t="s">
        <v>80</v>
      </c>
      <c r="C119" s="77"/>
      <c r="D119" s="78">
        <f t="shared" si="5"/>
        <v>9034</v>
      </c>
      <c r="E119" s="79">
        <v>1787</v>
      </c>
      <c r="F119" s="79">
        <v>2547</v>
      </c>
      <c r="G119" s="79">
        <v>2254</v>
      </c>
      <c r="H119" s="79">
        <v>2001</v>
      </c>
      <c r="I119" s="79">
        <v>445</v>
      </c>
      <c r="K119" s="21"/>
      <c r="M119" s="75" t="s">
        <v>96</v>
      </c>
      <c r="N119" s="76">
        <v>19062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19"/>
    </row>
    <row r="120" spans="2:24" ht="18" customHeight="1" x14ac:dyDescent="0.3">
      <c r="B120" s="77" t="s">
        <v>81</v>
      </c>
      <c r="C120" s="77"/>
      <c r="D120" s="78">
        <f t="shared" si="5"/>
        <v>3204</v>
      </c>
      <c r="E120" s="79">
        <v>776</v>
      </c>
      <c r="F120" s="79">
        <v>801</v>
      </c>
      <c r="G120" s="79">
        <v>736</v>
      </c>
      <c r="H120" s="79">
        <v>749</v>
      </c>
      <c r="I120" s="79">
        <v>142</v>
      </c>
      <c r="K120" s="21"/>
      <c r="M120" s="75" t="s">
        <v>97</v>
      </c>
      <c r="N120" s="76">
        <v>20146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19"/>
    </row>
    <row r="121" spans="2:24" ht="18" customHeight="1" x14ac:dyDescent="0.3">
      <c r="B121" s="77" t="s">
        <v>82</v>
      </c>
      <c r="C121" s="77"/>
      <c r="D121" s="78">
        <f t="shared" si="5"/>
        <v>4902</v>
      </c>
      <c r="E121" s="79">
        <v>1284</v>
      </c>
      <c r="F121" s="79">
        <v>1543</v>
      </c>
      <c r="G121" s="79">
        <v>929</v>
      </c>
      <c r="H121" s="79">
        <v>969</v>
      </c>
      <c r="I121" s="79">
        <v>177</v>
      </c>
      <c r="K121" s="21"/>
      <c r="M121" s="75" t="s">
        <v>74</v>
      </c>
      <c r="N121" s="76">
        <v>20603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19"/>
    </row>
    <row r="122" spans="2:24" ht="18" customHeight="1" x14ac:dyDescent="0.3">
      <c r="B122" s="77" t="s">
        <v>83</v>
      </c>
      <c r="C122" s="77"/>
      <c r="D122" s="78">
        <f t="shared" si="5"/>
        <v>9135</v>
      </c>
      <c r="E122" s="79">
        <v>2070</v>
      </c>
      <c r="F122" s="79">
        <v>2318</v>
      </c>
      <c r="G122" s="79">
        <v>1994</v>
      </c>
      <c r="H122" s="79">
        <v>2316</v>
      </c>
      <c r="I122" s="79">
        <v>437</v>
      </c>
      <c r="K122" s="21"/>
      <c r="M122" s="75" t="s">
        <v>79</v>
      </c>
      <c r="N122" s="76">
        <v>22544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19"/>
    </row>
    <row r="123" spans="2:24" ht="18" customHeight="1" x14ac:dyDescent="0.3">
      <c r="B123" s="77" t="s">
        <v>84</v>
      </c>
      <c r="C123" s="77"/>
      <c r="D123" s="78">
        <f>SUM(E123:I123)</f>
        <v>15239</v>
      </c>
      <c r="E123" s="79">
        <v>3623</v>
      </c>
      <c r="F123" s="79">
        <v>3650</v>
      </c>
      <c r="G123" s="79">
        <v>3322</v>
      </c>
      <c r="H123" s="79">
        <v>3891</v>
      </c>
      <c r="I123" s="79">
        <v>753</v>
      </c>
      <c r="K123" s="21"/>
      <c r="M123" s="75" t="s">
        <v>76</v>
      </c>
      <c r="N123" s="76">
        <v>26694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19"/>
    </row>
    <row r="124" spans="2:24" ht="18" customHeight="1" x14ac:dyDescent="0.3">
      <c r="B124" s="77" t="s">
        <v>85</v>
      </c>
      <c r="C124" s="77"/>
      <c r="D124" s="78">
        <f t="shared" si="5"/>
        <v>15518</v>
      </c>
      <c r="E124" s="79">
        <v>3572</v>
      </c>
      <c r="F124" s="79">
        <v>3932</v>
      </c>
      <c r="G124" s="79">
        <v>3258</v>
      </c>
      <c r="H124" s="79">
        <v>4018</v>
      </c>
      <c r="I124" s="79">
        <v>738</v>
      </c>
      <c r="K124" s="21"/>
      <c r="M124" s="75" t="s">
        <v>67</v>
      </c>
      <c r="N124" s="76">
        <v>30716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19"/>
    </row>
    <row r="125" spans="2:24" ht="18" customHeight="1" x14ac:dyDescent="0.3">
      <c r="B125" s="77" t="s">
        <v>86</v>
      </c>
      <c r="C125" s="77"/>
      <c r="D125" s="78">
        <f t="shared" si="5"/>
        <v>20146</v>
      </c>
      <c r="E125" s="79">
        <v>4092</v>
      </c>
      <c r="F125" s="79">
        <v>5492</v>
      </c>
      <c r="G125" s="79">
        <v>4536</v>
      </c>
      <c r="H125" s="79">
        <v>4848</v>
      </c>
      <c r="I125" s="79">
        <v>1178</v>
      </c>
      <c r="K125" s="21"/>
      <c r="M125" s="75" t="s">
        <v>71</v>
      </c>
      <c r="N125" s="76">
        <v>31409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19"/>
    </row>
    <row r="126" spans="2:24" ht="18" customHeight="1" x14ac:dyDescent="0.3">
      <c r="B126" s="77" t="s">
        <v>87</v>
      </c>
      <c r="C126" s="77"/>
      <c r="D126" s="78">
        <f t="shared" si="5"/>
        <v>9744</v>
      </c>
      <c r="E126" s="79">
        <v>2279</v>
      </c>
      <c r="F126" s="79">
        <v>2481</v>
      </c>
      <c r="G126" s="79">
        <v>2222</v>
      </c>
      <c r="H126" s="79">
        <v>2365</v>
      </c>
      <c r="I126" s="79">
        <v>397</v>
      </c>
      <c r="K126" s="21"/>
      <c r="M126" s="75" t="s">
        <v>98</v>
      </c>
      <c r="N126" s="76">
        <v>38281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19"/>
    </row>
    <row r="127" spans="2:24" ht="18" customHeight="1" thickBot="1" x14ac:dyDescent="0.35">
      <c r="B127" s="77" t="s">
        <v>88</v>
      </c>
      <c r="C127" s="77"/>
      <c r="D127" s="78">
        <f t="shared" si="5"/>
        <v>5745</v>
      </c>
      <c r="E127" s="79">
        <v>1215</v>
      </c>
      <c r="F127" s="79">
        <v>1456</v>
      </c>
      <c r="G127" s="79">
        <v>1304</v>
      </c>
      <c r="H127" s="79">
        <v>1466</v>
      </c>
      <c r="I127" s="79">
        <v>304</v>
      </c>
      <c r="K127" s="21"/>
      <c r="M127" s="81" t="s">
        <v>78</v>
      </c>
      <c r="N127" s="76">
        <v>68058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19"/>
    </row>
    <row r="128" spans="2:24" ht="18" customHeight="1" thickBot="1" x14ac:dyDescent="0.35">
      <c r="B128" s="82" t="s">
        <v>89</v>
      </c>
      <c r="C128" s="82"/>
      <c r="D128" s="78">
        <f>SUM(E128:I128)</f>
        <v>5462</v>
      </c>
      <c r="E128" s="83">
        <v>998</v>
      </c>
      <c r="F128" s="83">
        <v>1620</v>
      </c>
      <c r="G128" s="83">
        <v>1396</v>
      </c>
      <c r="H128" s="83">
        <v>1157</v>
      </c>
      <c r="I128" s="79">
        <v>291</v>
      </c>
      <c r="K128" s="21"/>
      <c r="L128" s="21"/>
      <c r="M128" s="84"/>
      <c r="N128" s="84"/>
      <c r="O128" s="21"/>
      <c r="P128" s="21"/>
      <c r="Q128" s="21"/>
      <c r="R128" s="21"/>
      <c r="S128" s="21"/>
      <c r="T128" s="21"/>
      <c r="U128" s="21"/>
      <c r="V128" s="21"/>
      <c r="W128" s="21"/>
      <c r="X128" s="19"/>
    </row>
    <row r="129" spans="2:24" ht="19.5" customHeight="1" x14ac:dyDescent="0.3">
      <c r="B129" s="45" t="s">
        <v>5</v>
      </c>
      <c r="C129" s="45"/>
      <c r="D129" s="46">
        <f>SUM(E129:I129)</f>
        <v>457745</v>
      </c>
      <c r="E129" s="46">
        <f>SUM(E103:E128)</f>
        <v>101506</v>
      </c>
      <c r="F129" s="46">
        <f>SUM(F103:F128)</f>
        <v>116460</v>
      </c>
      <c r="G129" s="46">
        <f t="shared" ref="G129:H129" si="6">SUM(G103:G128)</f>
        <v>106751</v>
      </c>
      <c r="H129" s="46">
        <f t="shared" si="6"/>
        <v>111568</v>
      </c>
      <c r="I129" s="46">
        <f>SUM(I103:I128)</f>
        <v>21460</v>
      </c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19"/>
    </row>
    <row r="130" spans="2:24" ht="19.5" customHeight="1" thickBot="1" x14ac:dyDescent="0.35">
      <c r="B130" s="85" t="s">
        <v>28</v>
      </c>
      <c r="C130" s="85"/>
      <c r="D130" s="86">
        <f>SUM(E130:I130)</f>
        <v>1</v>
      </c>
      <c r="E130" s="86">
        <f>E129/$D$129</f>
        <v>0.22175228566123059</v>
      </c>
      <c r="F130" s="86">
        <f>F129/$D$129</f>
        <v>0.25442112966826508</v>
      </c>
      <c r="G130" s="86">
        <f>G129/$D$129</f>
        <v>0.23321063037280582</v>
      </c>
      <c r="H130" s="86">
        <f>H129/$D$129</f>
        <v>0.24373395667893696</v>
      </c>
      <c r="I130" s="86">
        <f>I129/$D$129</f>
        <v>4.6881997618761537E-2</v>
      </c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19"/>
    </row>
    <row r="131" spans="2:24" ht="30" customHeight="1" x14ac:dyDescent="0.3">
      <c r="B131" s="70" t="s">
        <v>99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19"/>
    </row>
    <row r="132" spans="2:24" s="5" customFormat="1" ht="9" customHeight="1" x14ac:dyDescent="0.3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2:24" s="5" customFormat="1" ht="9" customHeight="1" x14ac:dyDescent="0.3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2:24" s="5" customFormat="1" ht="12.6" customHeight="1" x14ac:dyDescent="0.25">
      <c r="B134" s="18" t="s">
        <v>100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9"/>
    </row>
    <row r="135" spans="2:24" s="5" customFormat="1" ht="27.75" customHeigh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19"/>
    </row>
    <row r="136" spans="2:24" s="5" customFormat="1" ht="27.75" customHeight="1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19"/>
    </row>
    <row r="137" spans="2:24" s="5" customFormat="1" ht="20.25" customHeight="1" x14ac:dyDescent="0.3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2:24" s="5" customFormat="1" ht="20.25" customHeight="1" x14ac:dyDescent="0.3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2:24" s="5" customFormat="1" ht="20.25" customHeight="1" x14ac:dyDescent="0.3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2:24" s="5" customFormat="1" ht="32.25" customHeight="1" x14ac:dyDescent="0.3">
      <c r="B140" s="87" t="s">
        <v>4</v>
      </c>
      <c r="C140" s="87" t="s">
        <v>5</v>
      </c>
      <c r="D140" s="52" t="s">
        <v>101</v>
      </c>
      <c r="E140" s="52" t="s">
        <v>102</v>
      </c>
      <c r="F140" s="2"/>
      <c r="G140" s="2"/>
      <c r="H140" s="2"/>
      <c r="I140" s="2"/>
      <c r="J140" s="2"/>
      <c r="K140" s="2"/>
      <c r="L140" s="2"/>
      <c r="N140" s="87" t="s">
        <v>103</v>
      </c>
      <c r="O140" s="88" t="s">
        <v>5</v>
      </c>
      <c r="P140" s="89" t="s">
        <v>28</v>
      </c>
      <c r="Q140" s="90" t="s">
        <v>101</v>
      </c>
      <c r="R140" s="90" t="s">
        <v>102</v>
      </c>
      <c r="T140" s="2"/>
      <c r="U140" s="2"/>
      <c r="V140" s="2"/>
      <c r="W140" s="2"/>
    </row>
    <row r="141" spans="2:24" s="5" customFormat="1" ht="20.25" customHeight="1" x14ac:dyDescent="0.3">
      <c r="B141" s="25" t="s">
        <v>6</v>
      </c>
      <c r="C141" s="91">
        <f>SUM(D141:E141)</f>
        <v>61165</v>
      </c>
      <c r="D141" s="39">
        <v>34971</v>
      </c>
      <c r="E141" s="39">
        <v>26194</v>
      </c>
      <c r="F141" s="2"/>
      <c r="G141" s="2"/>
      <c r="H141" s="2"/>
      <c r="I141" s="2"/>
      <c r="J141" s="2"/>
      <c r="K141" s="2"/>
      <c r="L141" s="2"/>
      <c r="N141" s="92" t="s">
        <v>104</v>
      </c>
      <c r="O141" s="93">
        <f>Q141+R141</f>
        <v>56</v>
      </c>
      <c r="P141" s="94">
        <f>O141/$O$148</f>
        <v>1.5706204231139234E-4</v>
      </c>
      <c r="Q141" s="95">
        <v>37</v>
      </c>
      <c r="R141" s="96">
        <v>19</v>
      </c>
      <c r="T141" s="2"/>
      <c r="U141" s="2"/>
      <c r="V141" s="2"/>
      <c r="W141" s="2"/>
    </row>
    <row r="142" spans="2:24" s="5" customFormat="1" ht="20.25" customHeight="1" x14ac:dyDescent="0.3">
      <c r="B142" s="27" t="s">
        <v>7</v>
      </c>
      <c r="C142" s="91">
        <f t="shared" ref="C142" si="7">SUM(D142:E142)</f>
        <v>98008</v>
      </c>
      <c r="D142" s="39">
        <v>53120</v>
      </c>
      <c r="E142" s="39">
        <v>44888</v>
      </c>
      <c r="F142" s="2"/>
      <c r="G142" s="2"/>
      <c r="H142" s="2"/>
      <c r="I142" s="2"/>
      <c r="J142" s="2"/>
      <c r="K142" s="2"/>
      <c r="L142" s="2"/>
      <c r="N142" s="97" t="s">
        <v>105</v>
      </c>
      <c r="O142" s="93">
        <f>Q142+R142</f>
        <v>563</v>
      </c>
      <c r="P142" s="94">
        <f t="shared" ref="P142:P146" si="8">O142/$O$148</f>
        <v>1.5790344610948908E-3</v>
      </c>
      <c r="Q142" s="98">
        <v>305</v>
      </c>
      <c r="R142" s="99">
        <v>258</v>
      </c>
      <c r="T142" s="2"/>
      <c r="U142" s="2"/>
      <c r="V142" s="2"/>
      <c r="W142" s="2"/>
    </row>
    <row r="143" spans="2:24" s="5" customFormat="1" ht="20.25" customHeight="1" thickBot="1" x14ac:dyDescent="0.35">
      <c r="B143" s="29" t="s">
        <v>8</v>
      </c>
      <c r="C143" s="91">
        <f>SUM(D143:E143)</f>
        <v>197374</v>
      </c>
      <c r="D143" s="39">
        <v>125587</v>
      </c>
      <c r="E143" s="39">
        <v>71787</v>
      </c>
      <c r="F143" s="2"/>
      <c r="G143" s="2"/>
      <c r="H143" s="2"/>
      <c r="I143" s="2"/>
      <c r="J143" s="2"/>
      <c r="K143" s="2"/>
      <c r="L143" s="2"/>
      <c r="N143" s="97" t="s">
        <v>106</v>
      </c>
      <c r="O143" s="93">
        <f t="shared" ref="O143:O146" si="9">Q143+R143</f>
        <v>8437</v>
      </c>
      <c r="P143" s="94">
        <f t="shared" si="8"/>
        <v>2.3663079481807448E-2</v>
      </c>
      <c r="Q143" s="98">
        <v>4581</v>
      </c>
      <c r="R143" s="99">
        <v>3856</v>
      </c>
      <c r="T143" s="2"/>
      <c r="U143" s="2"/>
      <c r="V143" s="2"/>
      <c r="W143" s="2"/>
    </row>
    <row r="144" spans="2:24" s="5" customFormat="1" ht="20.25" customHeight="1" x14ac:dyDescent="0.3">
      <c r="B144" s="45" t="s">
        <v>5</v>
      </c>
      <c r="C144" s="46">
        <f>SUM(C141:C143)</f>
        <v>356547</v>
      </c>
      <c r="D144" s="46">
        <f>SUM(D141:D143)</f>
        <v>213678</v>
      </c>
      <c r="E144" s="46">
        <f>SUM(E141:E143)</f>
        <v>142869</v>
      </c>
      <c r="F144" s="2"/>
      <c r="G144" s="2"/>
      <c r="H144" s="2"/>
      <c r="I144" s="2"/>
      <c r="J144" s="2"/>
      <c r="K144" s="2"/>
      <c r="L144" s="2"/>
      <c r="N144" s="97" t="s">
        <v>107</v>
      </c>
      <c r="O144" s="93">
        <f t="shared" si="9"/>
        <v>11666</v>
      </c>
      <c r="P144" s="94">
        <f>O144/$O$148</f>
        <v>3.2719389028655406E-2</v>
      </c>
      <c r="Q144" s="98">
        <v>6537</v>
      </c>
      <c r="R144" s="99">
        <v>5129</v>
      </c>
      <c r="T144" s="2"/>
      <c r="U144" s="2"/>
      <c r="V144" s="2"/>
      <c r="W144" s="2"/>
    </row>
    <row r="145" spans="2:24" s="5" customFormat="1" ht="20.25" customHeight="1" thickBot="1" x14ac:dyDescent="0.35">
      <c r="B145" s="85" t="s">
        <v>28</v>
      </c>
      <c r="C145" s="100">
        <f>SUM(D145:E145)</f>
        <v>1</v>
      </c>
      <c r="D145" s="100">
        <f>D144/$C144</f>
        <v>0.59929826923238727</v>
      </c>
      <c r="E145" s="100">
        <f>E144/$C144</f>
        <v>0.40070173076761267</v>
      </c>
      <c r="F145" s="2"/>
      <c r="G145" s="2"/>
      <c r="H145" s="2"/>
      <c r="I145" s="2"/>
      <c r="J145" s="2"/>
      <c r="K145" s="2"/>
      <c r="L145" s="2"/>
      <c r="N145" s="97" t="s">
        <v>108</v>
      </c>
      <c r="O145" s="93">
        <f t="shared" si="9"/>
        <v>82744</v>
      </c>
      <c r="P145" s="94">
        <f t="shared" si="8"/>
        <v>0.23207038623239012</v>
      </c>
      <c r="Q145" s="98">
        <v>43280</v>
      </c>
      <c r="R145" s="99">
        <v>39464</v>
      </c>
      <c r="T145" s="2"/>
      <c r="U145" s="2"/>
      <c r="V145" s="2"/>
      <c r="W145" s="2"/>
    </row>
    <row r="146" spans="2:24" s="5" customFormat="1" ht="20.25" customHeight="1" x14ac:dyDescent="0.3">
      <c r="B146"/>
      <c r="C146"/>
      <c r="D146"/>
      <c r="E146"/>
      <c r="F146" s="2"/>
      <c r="G146" s="2"/>
      <c r="H146" s="2"/>
      <c r="I146" s="2"/>
      <c r="J146" s="2"/>
      <c r="K146" s="2"/>
      <c r="L146" s="2"/>
      <c r="N146" s="97" t="s">
        <v>109</v>
      </c>
      <c r="O146" s="93">
        <f t="shared" si="9"/>
        <v>225070</v>
      </c>
      <c r="P146" s="94">
        <f t="shared" si="8"/>
        <v>0.63124917612544773</v>
      </c>
      <c r="Q146" s="98">
        <v>139721</v>
      </c>
      <c r="R146" s="99">
        <v>85349</v>
      </c>
      <c r="T146" s="2"/>
      <c r="U146" s="2"/>
      <c r="V146" s="2"/>
      <c r="W146" s="2"/>
    </row>
    <row r="147" spans="2:24" s="5" customFormat="1" ht="20.25" customHeight="1" thickBot="1" x14ac:dyDescent="0.35">
      <c r="B147"/>
      <c r="C147"/>
      <c r="D147"/>
      <c r="E147"/>
      <c r="F147" s="2"/>
      <c r="G147" s="2"/>
      <c r="H147" s="2"/>
      <c r="I147" s="2"/>
      <c r="J147" s="2"/>
      <c r="K147" s="2"/>
      <c r="L147" s="2"/>
      <c r="N147" s="97" t="s">
        <v>110</v>
      </c>
      <c r="O147" s="93">
        <f>Q147+R147</f>
        <v>28011</v>
      </c>
      <c r="P147" s="94">
        <f>O147/$O$148</f>
        <v>7.8561872628293047E-2</v>
      </c>
      <c r="Q147" s="98">
        <v>19217</v>
      </c>
      <c r="R147" s="99">
        <v>8794</v>
      </c>
      <c r="T147" s="2"/>
      <c r="U147" s="2"/>
      <c r="V147" s="2"/>
      <c r="W147" s="2"/>
    </row>
    <row r="148" spans="2:24" s="5" customFormat="1" ht="20.25" customHeight="1" x14ac:dyDescent="0.3">
      <c r="B148"/>
      <c r="C148"/>
      <c r="D148"/>
      <c r="E148"/>
      <c r="F148" s="2"/>
      <c r="G148" s="2"/>
      <c r="H148" s="2"/>
      <c r="I148" s="2"/>
      <c r="J148" s="2"/>
      <c r="K148" s="2"/>
      <c r="L148" s="2"/>
      <c r="N148" s="101" t="s">
        <v>5</v>
      </c>
      <c r="O148" s="46">
        <f>SUM(O141:O147)</f>
        <v>356547</v>
      </c>
      <c r="P148" s="102">
        <f>SUM(P141:P147)</f>
        <v>1</v>
      </c>
      <c r="Q148" s="103">
        <f>SUM(Q141:Q147)</f>
        <v>213678</v>
      </c>
      <c r="R148" s="103">
        <f>SUM(R141:R147)</f>
        <v>142869</v>
      </c>
      <c r="T148" s="2"/>
      <c r="U148" s="2"/>
      <c r="V148" s="2"/>
      <c r="W148" s="2"/>
    </row>
    <row r="149" spans="2:24" s="5" customFormat="1" ht="20.25" customHeight="1" x14ac:dyDescent="0.3">
      <c r="B149"/>
      <c r="C149"/>
      <c r="D149"/>
      <c r="E14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2:24" s="5" customFormat="1" ht="20.25" customHeight="1" x14ac:dyDescent="0.3">
      <c r="B150"/>
      <c r="C150"/>
      <c r="D150"/>
      <c r="E15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2:24" s="5" customFormat="1" ht="14.25" customHeight="1" x14ac:dyDescent="0.3">
      <c r="N151" s="104"/>
      <c r="P151" s="104"/>
      <c r="Q151" s="2"/>
      <c r="R151" s="2"/>
      <c r="S151" s="2"/>
      <c r="V151" s="2"/>
      <c r="W151" s="2"/>
    </row>
    <row r="152" spans="2:24" s="5" customFormat="1" ht="18" customHeight="1" x14ac:dyDescent="0.3">
      <c r="N152" s="104"/>
      <c r="P152" s="104"/>
      <c r="Q152" s="2"/>
      <c r="R152" s="2"/>
      <c r="S152" s="2"/>
      <c r="V152" s="2"/>
      <c r="W152" s="2"/>
    </row>
    <row r="153" spans="2:24" s="5" customFormat="1" ht="18" customHeight="1" x14ac:dyDescent="0.3">
      <c r="N153" s="104"/>
      <c r="P153" s="104"/>
      <c r="Q153" s="2"/>
      <c r="R153" s="2"/>
      <c r="S153" s="2"/>
      <c r="T153" s="2"/>
      <c r="V153" s="2"/>
      <c r="W153" s="2"/>
      <c r="X153" s="105"/>
    </row>
    <row r="154" spans="2:24" s="5" customFormat="1" ht="19.5" customHeight="1" x14ac:dyDescent="0.3">
      <c r="N154" s="104"/>
      <c r="P154" s="104"/>
      <c r="Q154" s="2"/>
      <c r="R154" s="2"/>
      <c r="S154" s="2"/>
      <c r="T154" s="2"/>
      <c r="V154" s="2"/>
      <c r="W154" s="2"/>
    </row>
    <row r="155" spans="2:24" s="5" customFormat="1" ht="20.100000000000001" customHeight="1" x14ac:dyDescent="0.3">
      <c r="B155" s="59" t="s">
        <v>111</v>
      </c>
      <c r="C155" s="59"/>
      <c r="D155" s="59"/>
      <c r="E155" s="106"/>
      <c r="F155" s="88" t="s">
        <v>5</v>
      </c>
      <c r="G155" s="89" t="s">
        <v>28</v>
      </c>
      <c r="H155" s="90" t="s">
        <v>101</v>
      </c>
      <c r="I155" s="90" t="s">
        <v>102</v>
      </c>
      <c r="K155" s="59" t="s">
        <v>27</v>
      </c>
      <c r="L155" s="59"/>
      <c r="M155" s="59"/>
      <c r="N155" s="106"/>
      <c r="O155" s="61" t="s">
        <v>5</v>
      </c>
      <c r="P155" s="62" t="s">
        <v>28</v>
      </c>
      <c r="Q155" s="107" t="s">
        <v>101</v>
      </c>
      <c r="R155" s="107" t="s">
        <v>102</v>
      </c>
      <c r="S155" s="2"/>
      <c r="T155" s="2"/>
      <c r="V155" s="2"/>
      <c r="W155" s="2"/>
    </row>
    <row r="156" spans="2:24" s="5" customFormat="1" ht="20.100000000000001" customHeight="1" x14ac:dyDescent="0.3">
      <c r="B156" s="108" t="s">
        <v>112</v>
      </c>
      <c r="C156" s="108"/>
      <c r="D156" s="109"/>
      <c r="E156" s="109"/>
      <c r="F156" s="110">
        <f>H156+I156</f>
        <v>606</v>
      </c>
      <c r="G156" s="111">
        <f>F156/$F$189</f>
        <v>1.6996356721554241E-3</v>
      </c>
      <c r="H156" s="112">
        <v>207</v>
      </c>
      <c r="I156" s="112">
        <v>399</v>
      </c>
      <c r="K156" s="59"/>
      <c r="L156" s="59"/>
      <c r="M156" s="59"/>
      <c r="N156" s="106"/>
      <c r="O156" s="61"/>
      <c r="P156" s="62"/>
      <c r="Q156" s="35"/>
      <c r="R156" s="35"/>
      <c r="S156" s="2"/>
      <c r="T156" s="2"/>
      <c r="V156" s="2"/>
      <c r="W156" s="2"/>
    </row>
    <row r="157" spans="2:24" s="5" customFormat="1" ht="20.100000000000001" customHeight="1" x14ac:dyDescent="0.3">
      <c r="B157" s="108" t="s">
        <v>113</v>
      </c>
      <c r="C157" s="108"/>
      <c r="D157" s="109"/>
      <c r="E157" s="109"/>
      <c r="F157" s="110">
        <f t="shared" ref="F157:F187" si="10">H157+I157</f>
        <v>4911</v>
      </c>
      <c r="G157" s="111">
        <f t="shared" ref="G157:G187" si="11">F157/$F$189</f>
        <v>1.377378017484371E-2</v>
      </c>
      <c r="H157" s="112">
        <v>900</v>
      </c>
      <c r="I157" s="112">
        <v>4011</v>
      </c>
      <c r="K157" s="113" t="s">
        <v>29</v>
      </c>
      <c r="L157" s="113"/>
      <c r="M157" s="113"/>
      <c r="N157" s="113"/>
      <c r="O157" s="114">
        <f>Q157+R157</f>
        <v>0</v>
      </c>
      <c r="P157" s="115">
        <f>O157/$O$185</f>
        <v>0</v>
      </c>
      <c r="Q157" s="116">
        <v>0</v>
      </c>
      <c r="R157" s="116">
        <v>0</v>
      </c>
      <c r="S157" s="2"/>
      <c r="T157" s="2"/>
      <c r="V157" s="2"/>
      <c r="W157" s="2"/>
    </row>
    <row r="158" spans="2:24" s="5" customFormat="1" ht="18" customHeight="1" x14ac:dyDescent="0.3">
      <c r="B158" s="108" t="s">
        <v>114</v>
      </c>
      <c r="C158" s="108"/>
      <c r="D158" s="109"/>
      <c r="E158" s="109"/>
      <c r="F158" s="110">
        <f t="shared" si="10"/>
        <v>3789</v>
      </c>
      <c r="G158" s="111">
        <f t="shared" si="11"/>
        <v>1.0626929969961884E-2</v>
      </c>
      <c r="H158" s="112">
        <v>2661</v>
      </c>
      <c r="I158" s="112">
        <v>1128</v>
      </c>
      <c r="K158" s="57"/>
      <c r="L158" s="57"/>
      <c r="M158" s="57"/>
      <c r="N158" s="57"/>
      <c r="O158" s="26"/>
      <c r="P158" s="117"/>
      <c r="Q158" s="118"/>
      <c r="R158" s="118"/>
      <c r="S158" s="2"/>
      <c r="T158" s="2"/>
      <c r="V158" s="2"/>
      <c r="W158" s="2"/>
    </row>
    <row r="159" spans="2:24" s="5" customFormat="1" ht="18" customHeight="1" x14ac:dyDescent="0.3">
      <c r="B159" s="108" t="s">
        <v>115</v>
      </c>
      <c r="C159" s="108"/>
      <c r="D159" s="109"/>
      <c r="E159" s="109"/>
      <c r="F159" s="110">
        <f t="shared" si="10"/>
        <v>495</v>
      </c>
      <c r="G159" s="111">
        <f t="shared" si="11"/>
        <v>1.3883162668596287E-3</v>
      </c>
      <c r="H159" s="112">
        <v>299</v>
      </c>
      <c r="I159" s="112">
        <v>196</v>
      </c>
      <c r="K159" s="113" t="s">
        <v>30</v>
      </c>
      <c r="L159" s="113"/>
      <c r="M159" s="113"/>
      <c r="N159" s="113"/>
      <c r="O159" s="114">
        <f t="shared" ref="O159:O181" si="12">Q159+R159</f>
        <v>7194</v>
      </c>
      <c r="P159" s="115">
        <f t="shared" ref="P159:P181" si="13">O159/$O$185</f>
        <v>2.0176863078359936E-2</v>
      </c>
      <c r="Q159" s="116">
        <v>0</v>
      </c>
      <c r="R159" s="116">
        <v>7194</v>
      </c>
      <c r="S159" s="2"/>
      <c r="T159" s="2"/>
      <c r="V159" s="2"/>
      <c r="W159" s="2"/>
    </row>
    <row r="160" spans="2:24" s="5" customFormat="1" ht="25.5" customHeight="1" x14ac:dyDescent="0.3">
      <c r="B160" s="108" t="s">
        <v>116</v>
      </c>
      <c r="C160" s="108"/>
      <c r="D160" s="109"/>
      <c r="E160" s="109"/>
      <c r="F160" s="110">
        <f t="shared" si="10"/>
        <v>7639</v>
      </c>
      <c r="G160" s="111">
        <f t="shared" si="11"/>
        <v>2.1424945378870106E-2</v>
      </c>
      <c r="H160" s="112">
        <v>3979</v>
      </c>
      <c r="I160" s="112">
        <v>3660</v>
      </c>
      <c r="K160" s="57"/>
      <c r="L160" s="57"/>
      <c r="M160" s="57"/>
      <c r="N160" s="57"/>
      <c r="O160" s="26"/>
      <c r="P160" s="117"/>
      <c r="Q160" s="118"/>
      <c r="R160" s="118"/>
      <c r="T160" s="2"/>
      <c r="V160" s="2"/>
      <c r="W160" s="2"/>
    </row>
    <row r="161" spans="2:23" s="5" customFormat="1" ht="18" customHeight="1" x14ac:dyDescent="0.3">
      <c r="B161" s="108" t="s">
        <v>117</v>
      </c>
      <c r="C161" s="108"/>
      <c r="D161" s="109"/>
      <c r="E161" s="109"/>
      <c r="F161" s="110">
        <f t="shared" si="10"/>
        <v>3372</v>
      </c>
      <c r="G161" s="111">
        <f t="shared" si="11"/>
        <v>9.4573786906074087E-3</v>
      </c>
      <c r="H161" s="112">
        <v>1314</v>
      </c>
      <c r="I161" s="112">
        <v>2058</v>
      </c>
      <c r="K161" s="119" t="s">
        <v>31</v>
      </c>
      <c r="L161" s="119"/>
      <c r="M161" s="119"/>
      <c r="N161" s="119"/>
      <c r="O161" s="114">
        <f>Q161+R161</f>
        <v>0</v>
      </c>
      <c r="P161" s="115">
        <f t="shared" si="13"/>
        <v>0</v>
      </c>
      <c r="Q161" s="116">
        <v>0</v>
      </c>
      <c r="R161" s="116">
        <v>0</v>
      </c>
      <c r="T161" s="2"/>
      <c r="V161" s="2"/>
      <c r="W161" s="2"/>
    </row>
    <row r="162" spans="2:23" s="5" customFormat="1" ht="18" customHeight="1" x14ac:dyDescent="0.3">
      <c r="B162" s="108" t="s">
        <v>118</v>
      </c>
      <c r="C162" s="108"/>
      <c r="D162" s="109"/>
      <c r="E162" s="109"/>
      <c r="F162" s="110">
        <f t="shared" si="10"/>
        <v>18178</v>
      </c>
      <c r="G162" s="111">
        <f t="shared" si="11"/>
        <v>5.0983460806008747E-2</v>
      </c>
      <c r="H162" s="112">
        <v>11964</v>
      </c>
      <c r="I162" s="112">
        <v>6214</v>
      </c>
      <c r="K162" s="120"/>
      <c r="L162" s="120"/>
      <c r="M162" s="120"/>
      <c r="N162" s="120"/>
      <c r="O162" s="26"/>
      <c r="P162" s="117"/>
      <c r="Q162" s="118"/>
      <c r="R162" s="118"/>
      <c r="T162" s="2"/>
      <c r="V162" s="2"/>
      <c r="W162" s="2"/>
    </row>
    <row r="163" spans="2:23" s="5" customFormat="1" ht="18" customHeight="1" x14ac:dyDescent="0.3">
      <c r="B163" s="108" t="s">
        <v>119</v>
      </c>
      <c r="C163" s="108"/>
      <c r="D163" s="109"/>
      <c r="E163" s="109"/>
      <c r="F163" s="110">
        <f t="shared" si="10"/>
        <v>8882</v>
      </c>
      <c r="G163" s="111">
        <f t="shared" si="11"/>
        <v>2.4911161782317618E-2</v>
      </c>
      <c r="H163" s="112">
        <v>4703</v>
      </c>
      <c r="I163" s="112">
        <v>4179</v>
      </c>
      <c r="K163" s="113" t="s">
        <v>32</v>
      </c>
      <c r="L163" s="113"/>
      <c r="M163" s="113"/>
      <c r="N163" s="113"/>
      <c r="O163" s="114">
        <f t="shared" si="12"/>
        <v>0</v>
      </c>
      <c r="P163" s="115">
        <f t="shared" si="13"/>
        <v>0</v>
      </c>
      <c r="Q163" s="116">
        <v>0</v>
      </c>
      <c r="R163" s="116">
        <v>0</v>
      </c>
      <c r="T163" s="2"/>
      <c r="V163" s="2"/>
      <c r="W163" s="2"/>
    </row>
    <row r="164" spans="2:23" s="5" customFormat="1" ht="18" customHeight="1" x14ac:dyDescent="0.3">
      <c r="B164" s="108" t="s">
        <v>120</v>
      </c>
      <c r="C164" s="108"/>
      <c r="D164" s="109"/>
      <c r="E164" s="109"/>
      <c r="F164" s="110">
        <f t="shared" si="10"/>
        <v>11635</v>
      </c>
      <c r="G164" s="111">
        <f t="shared" si="11"/>
        <v>3.2632443969518747E-2</v>
      </c>
      <c r="H164" s="112">
        <v>5865</v>
      </c>
      <c r="I164" s="112">
        <v>5770</v>
      </c>
      <c r="K164" s="57"/>
      <c r="L164" s="57"/>
      <c r="M164" s="57"/>
      <c r="N164" s="57"/>
      <c r="O164" s="26"/>
      <c r="P164" s="117"/>
      <c r="Q164" s="118"/>
      <c r="R164" s="118"/>
      <c r="T164" s="2"/>
      <c r="V164" s="2"/>
      <c r="W164" s="2"/>
    </row>
    <row r="165" spans="2:23" s="5" customFormat="1" ht="18" customHeight="1" x14ac:dyDescent="0.3">
      <c r="B165" s="108" t="s">
        <v>121</v>
      </c>
      <c r="C165" s="108"/>
      <c r="D165" s="109"/>
      <c r="E165" s="109"/>
      <c r="F165" s="110">
        <f t="shared" si="10"/>
        <v>20078</v>
      </c>
      <c r="G165" s="111">
        <f t="shared" si="11"/>
        <v>5.6312351527288126E-2</v>
      </c>
      <c r="H165" s="112">
        <v>14728</v>
      </c>
      <c r="I165" s="112">
        <v>5350</v>
      </c>
      <c r="K165" s="113" t="s">
        <v>35</v>
      </c>
      <c r="L165" s="113"/>
      <c r="M165" s="113"/>
      <c r="N165" s="113"/>
      <c r="O165" s="114">
        <f t="shared" si="12"/>
        <v>219</v>
      </c>
      <c r="P165" s="115">
        <f t="shared" si="13"/>
        <v>6.1422477261062361E-4</v>
      </c>
      <c r="Q165" s="116">
        <v>192</v>
      </c>
      <c r="R165" s="116">
        <v>27</v>
      </c>
      <c r="T165" s="2"/>
      <c r="V165" s="2"/>
      <c r="W165" s="2"/>
    </row>
    <row r="166" spans="2:23" s="5" customFormat="1" ht="18" customHeight="1" x14ac:dyDescent="0.3">
      <c r="B166" s="108" t="s">
        <v>122</v>
      </c>
      <c r="C166" s="108"/>
      <c r="D166" s="109"/>
      <c r="E166" s="109"/>
      <c r="F166" s="110">
        <f t="shared" si="10"/>
        <v>4314</v>
      </c>
      <c r="G166" s="111">
        <f t="shared" si="11"/>
        <v>1.2099386616631187E-2</v>
      </c>
      <c r="H166" s="112">
        <v>3452</v>
      </c>
      <c r="I166" s="112">
        <v>862</v>
      </c>
      <c r="K166" s="57"/>
      <c r="L166" s="57"/>
      <c r="M166" s="57"/>
      <c r="N166" s="57"/>
      <c r="O166" s="26"/>
      <c r="P166" s="117"/>
      <c r="Q166" s="118"/>
      <c r="R166" s="118"/>
      <c r="T166" s="2"/>
      <c r="V166" s="2"/>
      <c r="W166" s="2"/>
    </row>
    <row r="167" spans="2:23" s="5" customFormat="1" ht="18" customHeight="1" x14ac:dyDescent="0.3">
      <c r="B167" s="108" t="s">
        <v>123</v>
      </c>
      <c r="C167" s="108"/>
      <c r="D167" s="109"/>
      <c r="E167" s="109"/>
      <c r="F167" s="110">
        <f t="shared" si="10"/>
        <v>172</v>
      </c>
      <c r="G167" s="111">
        <f t="shared" si="11"/>
        <v>4.8240484424213358E-4</v>
      </c>
      <c r="H167" s="112">
        <v>149</v>
      </c>
      <c r="I167" s="112">
        <v>23</v>
      </c>
      <c r="K167" s="113" t="s">
        <v>36</v>
      </c>
      <c r="L167" s="113"/>
      <c r="M167" s="113"/>
      <c r="N167" s="113"/>
      <c r="O167" s="114">
        <f>Q167+R167</f>
        <v>268951</v>
      </c>
      <c r="P167" s="115">
        <f>O167/$O$185</f>
        <v>0.75432130967305855</v>
      </c>
      <c r="Q167" s="116">
        <v>188356</v>
      </c>
      <c r="R167" s="116">
        <v>80595</v>
      </c>
      <c r="T167" s="2"/>
      <c r="V167" s="2"/>
      <c r="W167" s="2"/>
    </row>
    <row r="168" spans="2:23" s="5" customFormat="1" ht="18" customHeight="1" x14ac:dyDescent="0.3">
      <c r="B168" s="108" t="s">
        <v>124</v>
      </c>
      <c r="C168" s="108"/>
      <c r="D168" s="109"/>
      <c r="E168" s="109"/>
      <c r="F168" s="110">
        <f t="shared" si="10"/>
        <v>150</v>
      </c>
      <c r="G168" s="111">
        <f t="shared" si="11"/>
        <v>4.2070189904837231E-4</v>
      </c>
      <c r="H168" s="112">
        <v>134</v>
      </c>
      <c r="I168" s="112">
        <v>16</v>
      </c>
      <c r="K168" s="57"/>
      <c r="L168" s="57"/>
      <c r="M168" s="57"/>
      <c r="N168" s="57"/>
      <c r="O168" s="26"/>
      <c r="P168" s="117"/>
      <c r="Q168" s="118"/>
      <c r="R168" s="118"/>
      <c r="T168" s="2"/>
      <c r="V168" s="2"/>
      <c r="W168" s="2"/>
    </row>
    <row r="169" spans="2:23" s="5" customFormat="1" ht="18" customHeight="1" x14ac:dyDescent="0.3">
      <c r="B169" s="108" t="s">
        <v>125</v>
      </c>
      <c r="C169" s="108"/>
      <c r="D169" s="109"/>
      <c r="E169" s="109"/>
      <c r="F169" s="110">
        <f t="shared" si="10"/>
        <v>140</v>
      </c>
      <c r="G169" s="111">
        <f t="shared" si="11"/>
        <v>3.9265510577848081E-4</v>
      </c>
      <c r="H169" s="112">
        <v>15</v>
      </c>
      <c r="I169" s="112">
        <v>125</v>
      </c>
      <c r="K169" s="113" t="s">
        <v>40</v>
      </c>
      <c r="L169" s="113"/>
      <c r="M169" s="113"/>
      <c r="N169" s="113"/>
      <c r="O169" s="114">
        <f t="shared" si="12"/>
        <v>3356</v>
      </c>
      <c r="P169" s="115">
        <f t="shared" si="13"/>
        <v>9.412503821375583E-3</v>
      </c>
      <c r="Q169" s="116">
        <v>1635</v>
      </c>
      <c r="R169" s="116">
        <v>1721</v>
      </c>
      <c r="T169" s="2"/>
      <c r="V169" s="2"/>
      <c r="W169" s="2"/>
    </row>
    <row r="170" spans="2:23" s="5" customFormat="1" ht="18" customHeight="1" x14ac:dyDescent="0.3">
      <c r="B170" s="108" t="s">
        <v>126</v>
      </c>
      <c r="C170" s="108"/>
      <c r="D170" s="109"/>
      <c r="E170" s="109"/>
      <c r="F170" s="110">
        <f t="shared" si="10"/>
        <v>3451</v>
      </c>
      <c r="G170" s="111">
        <f t="shared" si="11"/>
        <v>9.6789483574395516E-3</v>
      </c>
      <c r="H170" s="112">
        <v>865</v>
      </c>
      <c r="I170" s="112">
        <v>2586</v>
      </c>
      <c r="K170" s="57"/>
      <c r="L170" s="57"/>
      <c r="M170" s="57"/>
      <c r="N170" s="57"/>
      <c r="O170" s="26"/>
      <c r="P170" s="117"/>
      <c r="Q170" s="118"/>
      <c r="R170" s="118"/>
      <c r="T170" s="2"/>
      <c r="V170" s="2"/>
      <c r="W170" s="2"/>
    </row>
    <row r="171" spans="2:23" s="5" customFormat="1" ht="18" customHeight="1" x14ac:dyDescent="0.3">
      <c r="B171" s="108" t="s">
        <v>127</v>
      </c>
      <c r="C171" s="108"/>
      <c r="D171" s="109"/>
      <c r="E171" s="109"/>
      <c r="F171" s="110">
        <f t="shared" si="10"/>
        <v>2403</v>
      </c>
      <c r="G171" s="111">
        <f t="shared" si="11"/>
        <v>6.7396444227549243E-3</v>
      </c>
      <c r="H171" s="112">
        <v>1267</v>
      </c>
      <c r="I171" s="112">
        <v>1136</v>
      </c>
      <c r="K171" s="113" t="s">
        <v>42</v>
      </c>
      <c r="L171" s="113"/>
      <c r="M171" s="113"/>
      <c r="N171" s="113"/>
      <c r="O171" s="114">
        <f t="shared" si="12"/>
        <v>888</v>
      </c>
      <c r="P171" s="115">
        <f t="shared" si="13"/>
        <v>2.4905552423663642E-3</v>
      </c>
      <c r="Q171" s="116">
        <v>507</v>
      </c>
      <c r="R171" s="116">
        <v>381</v>
      </c>
      <c r="T171" s="2"/>
      <c r="V171" s="2"/>
      <c r="W171" s="2"/>
    </row>
    <row r="172" spans="2:23" s="5" customFormat="1" ht="18" customHeight="1" x14ac:dyDescent="0.3">
      <c r="B172" s="108" t="s">
        <v>128</v>
      </c>
      <c r="C172" s="108"/>
      <c r="D172" s="109"/>
      <c r="E172" s="109"/>
      <c r="F172" s="110">
        <f t="shared" si="10"/>
        <v>1119</v>
      </c>
      <c r="G172" s="111">
        <f t="shared" si="11"/>
        <v>3.1384361669008574E-3</v>
      </c>
      <c r="H172" s="112">
        <v>801</v>
      </c>
      <c r="I172" s="112">
        <v>318</v>
      </c>
      <c r="K172" s="57"/>
      <c r="L172" s="57"/>
      <c r="M172" s="57"/>
      <c r="N172" s="57"/>
      <c r="O172" s="26"/>
      <c r="P172" s="117"/>
      <c r="Q172" s="118"/>
      <c r="R172" s="118"/>
      <c r="T172" s="2"/>
      <c r="V172" s="2"/>
      <c r="W172" s="2"/>
    </row>
    <row r="173" spans="2:23" s="5" customFormat="1" ht="18" customHeight="1" x14ac:dyDescent="0.3">
      <c r="B173" s="108" t="s">
        <v>129</v>
      </c>
      <c r="C173" s="108"/>
      <c r="D173" s="109"/>
      <c r="E173" s="109"/>
      <c r="F173" s="110">
        <f t="shared" si="10"/>
        <v>194</v>
      </c>
      <c r="G173" s="111">
        <f t="shared" si="11"/>
        <v>5.4410778943589486E-4</v>
      </c>
      <c r="H173" s="112">
        <v>95</v>
      </c>
      <c r="I173" s="112">
        <v>99</v>
      </c>
      <c r="K173" s="113" t="s">
        <v>44</v>
      </c>
      <c r="L173" s="113"/>
      <c r="M173" s="113"/>
      <c r="N173" s="113"/>
      <c r="O173" s="114">
        <f t="shared" si="12"/>
        <v>4205</v>
      </c>
      <c r="P173" s="115">
        <f t="shared" si="13"/>
        <v>1.1793676569989369E-2</v>
      </c>
      <c r="Q173" s="116">
        <v>3165</v>
      </c>
      <c r="R173" s="116">
        <v>1040</v>
      </c>
      <c r="T173" s="2"/>
      <c r="V173" s="2"/>
      <c r="W173" s="2"/>
    </row>
    <row r="174" spans="2:23" s="5" customFormat="1" ht="18" customHeight="1" x14ac:dyDescent="0.3">
      <c r="B174" s="108" t="s">
        <v>130</v>
      </c>
      <c r="C174" s="108"/>
      <c r="D174" s="109"/>
      <c r="E174" s="109"/>
      <c r="F174" s="110">
        <f t="shared" si="10"/>
        <v>7</v>
      </c>
      <c r="G174" s="111">
        <f t="shared" si="11"/>
        <v>1.9632755288924043E-5</v>
      </c>
      <c r="H174" s="112">
        <v>4</v>
      </c>
      <c r="I174" s="112">
        <v>3</v>
      </c>
      <c r="K174" s="57"/>
      <c r="L174" s="57"/>
      <c r="M174" s="57"/>
      <c r="N174" s="57"/>
      <c r="O174" s="26"/>
      <c r="P174" s="117"/>
      <c r="Q174" s="118"/>
      <c r="R174" s="118"/>
      <c r="T174" s="2"/>
      <c r="V174" s="2"/>
      <c r="W174" s="2"/>
    </row>
    <row r="175" spans="2:23" s="5" customFormat="1" ht="18" customHeight="1" x14ac:dyDescent="0.3">
      <c r="B175" s="108" t="s">
        <v>131</v>
      </c>
      <c r="C175" s="108"/>
      <c r="D175" s="109"/>
      <c r="E175" s="109"/>
      <c r="F175" s="110">
        <f>H175+I175</f>
        <v>8154</v>
      </c>
      <c r="G175" s="111">
        <f>F175/$F$189</f>
        <v>2.2869355232269517E-2</v>
      </c>
      <c r="H175" s="112">
        <v>2754</v>
      </c>
      <c r="I175" s="112">
        <v>5400</v>
      </c>
      <c r="K175" s="113" t="s">
        <v>46</v>
      </c>
      <c r="L175" s="113"/>
      <c r="M175" s="113"/>
      <c r="N175" s="113"/>
      <c r="O175" s="114">
        <f t="shared" si="12"/>
        <v>0</v>
      </c>
      <c r="P175" s="115">
        <f t="shared" si="13"/>
        <v>0</v>
      </c>
      <c r="Q175" s="116">
        <v>0</v>
      </c>
      <c r="R175" s="116">
        <v>0</v>
      </c>
      <c r="T175" s="2"/>
      <c r="V175" s="2"/>
      <c r="W175" s="2"/>
    </row>
    <row r="176" spans="2:23" s="5" customFormat="1" ht="18" customHeight="1" x14ac:dyDescent="0.3">
      <c r="B176" s="108" t="s">
        <v>132</v>
      </c>
      <c r="C176" s="108"/>
      <c r="D176" s="109"/>
      <c r="E176" s="109"/>
      <c r="F176" s="110">
        <f t="shared" si="10"/>
        <v>218</v>
      </c>
      <c r="G176" s="111">
        <f t="shared" si="11"/>
        <v>6.114200932836344E-4</v>
      </c>
      <c r="H176" s="112">
        <v>114</v>
      </c>
      <c r="I176" s="112">
        <v>104</v>
      </c>
      <c r="K176" s="57"/>
      <c r="L176" s="57"/>
      <c r="M176" s="57"/>
      <c r="N176" s="57"/>
      <c r="O176" s="26"/>
      <c r="P176" s="117"/>
      <c r="Q176" s="118"/>
      <c r="R176" s="118"/>
      <c r="T176" s="2"/>
      <c r="V176" s="2"/>
      <c r="W176" s="2"/>
    </row>
    <row r="177" spans="2:88" s="5" customFormat="1" ht="18" customHeight="1" x14ac:dyDescent="0.3">
      <c r="B177" s="108" t="s">
        <v>133</v>
      </c>
      <c r="C177" s="108"/>
      <c r="D177" s="109"/>
      <c r="E177" s="109"/>
      <c r="F177" s="110">
        <f t="shared" si="10"/>
        <v>88</v>
      </c>
      <c r="G177" s="111">
        <f t="shared" si="11"/>
        <v>2.4681178077504509E-4</v>
      </c>
      <c r="H177" s="112">
        <v>43</v>
      </c>
      <c r="I177" s="112">
        <v>45</v>
      </c>
      <c r="K177" s="113" t="s">
        <v>48</v>
      </c>
      <c r="L177" s="113"/>
      <c r="M177" s="113"/>
      <c r="N177" s="113"/>
      <c r="O177" s="114">
        <f t="shared" si="12"/>
        <v>174</v>
      </c>
      <c r="P177" s="115">
        <f t="shared" si="13"/>
        <v>4.8801420289611185E-4</v>
      </c>
      <c r="Q177" s="116">
        <v>174</v>
      </c>
      <c r="R177" s="116">
        <v>0</v>
      </c>
      <c r="T177" s="2"/>
      <c r="V177" s="2"/>
      <c r="W177" s="2"/>
    </row>
    <row r="178" spans="2:88" s="5" customFormat="1" ht="18" customHeight="1" x14ac:dyDescent="0.3">
      <c r="B178" s="108" t="s">
        <v>134</v>
      </c>
      <c r="C178" s="108"/>
      <c r="D178" s="109"/>
      <c r="E178" s="109"/>
      <c r="F178" s="110">
        <f t="shared" si="10"/>
        <v>24233</v>
      </c>
      <c r="G178" s="111">
        <f t="shared" si="11"/>
        <v>6.7965794130928042E-2</v>
      </c>
      <c r="H178" s="112">
        <v>20227</v>
      </c>
      <c r="I178" s="112">
        <v>4006</v>
      </c>
      <c r="K178" s="57"/>
      <c r="L178" s="57"/>
      <c r="M178" s="57"/>
      <c r="N178" s="57"/>
      <c r="O178" s="26"/>
      <c r="P178" s="117"/>
      <c r="Q178" s="118"/>
      <c r="R178" s="118"/>
      <c r="T178" s="2"/>
      <c r="V178" s="2"/>
      <c r="W178" s="2"/>
    </row>
    <row r="179" spans="2:88" s="5" customFormat="1" ht="18" customHeight="1" x14ac:dyDescent="0.3">
      <c r="B179" s="108" t="s">
        <v>135</v>
      </c>
      <c r="C179" s="108"/>
      <c r="D179" s="109"/>
      <c r="E179" s="109"/>
      <c r="F179" s="110">
        <f t="shared" si="10"/>
        <v>1501</v>
      </c>
      <c r="G179" s="111">
        <f t="shared" si="11"/>
        <v>4.2098236698107118E-3</v>
      </c>
      <c r="H179" s="112">
        <v>1040</v>
      </c>
      <c r="I179" s="112">
        <v>461</v>
      </c>
      <c r="K179" s="113" t="s">
        <v>50</v>
      </c>
      <c r="L179" s="113"/>
      <c r="M179" s="113"/>
      <c r="N179" s="113"/>
      <c r="O179" s="114">
        <f t="shared" si="12"/>
        <v>8089</v>
      </c>
      <c r="P179" s="115">
        <f t="shared" si="13"/>
        <v>2.2687051076015225E-2</v>
      </c>
      <c r="Q179" s="116">
        <v>7020</v>
      </c>
      <c r="R179" s="116">
        <v>1069</v>
      </c>
      <c r="T179" s="2"/>
      <c r="V179" s="2"/>
      <c r="W179" s="2"/>
    </row>
    <row r="180" spans="2:88" s="5" customFormat="1" ht="18" customHeight="1" x14ac:dyDescent="0.3">
      <c r="B180" s="108" t="s">
        <v>136</v>
      </c>
      <c r="C180" s="108"/>
      <c r="D180" s="109"/>
      <c r="E180" s="109"/>
      <c r="F180" s="110">
        <f t="shared" si="10"/>
        <v>115</v>
      </c>
      <c r="G180" s="111">
        <f t="shared" si="11"/>
        <v>3.2253812260375211E-4</v>
      </c>
      <c r="H180" s="112">
        <v>89</v>
      </c>
      <c r="I180" s="112">
        <v>26</v>
      </c>
      <c r="K180" s="57"/>
      <c r="L180" s="57"/>
      <c r="M180" s="57"/>
      <c r="N180" s="57"/>
      <c r="O180" s="26"/>
      <c r="P180" s="117"/>
      <c r="Q180" s="118"/>
      <c r="R180" s="118"/>
      <c r="T180" s="2"/>
      <c r="V180" s="2"/>
      <c r="W180" s="2"/>
    </row>
    <row r="181" spans="2:88" s="5" customFormat="1" ht="18" customHeight="1" x14ac:dyDescent="0.3">
      <c r="B181" s="108" t="s">
        <v>137</v>
      </c>
      <c r="C181" s="108"/>
      <c r="D181" s="109"/>
      <c r="E181" s="109"/>
      <c r="F181" s="110">
        <f t="shared" si="10"/>
        <v>2907</v>
      </c>
      <c r="G181" s="111">
        <f t="shared" si="11"/>
        <v>8.153202803557455E-3</v>
      </c>
      <c r="H181" s="112">
        <v>1706</v>
      </c>
      <c r="I181" s="112">
        <v>1201</v>
      </c>
      <c r="K181" s="113" t="s">
        <v>52</v>
      </c>
      <c r="L181" s="113"/>
      <c r="M181" s="113"/>
      <c r="N181" s="113"/>
      <c r="O181" s="114">
        <f t="shared" si="12"/>
        <v>12630</v>
      </c>
      <c r="P181" s="115">
        <f t="shared" si="13"/>
        <v>3.5423099899872947E-2</v>
      </c>
      <c r="Q181" s="116">
        <v>12628</v>
      </c>
      <c r="R181" s="116">
        <v>2</v>
      </c>
      <c r="T181" s="2"/>
      <c r="V181" s="2"/>
      <c r="W181" s="2"/>
    </row>
    <row r="182" spans="2:88" s="5" customFormat="1" ht="18" customHeight="1" x14ac:dyDescent="0.3">
      <c r="B182" s="108" t="s">
        <v>138</v>
      </c>
      <c r="C182" s="108"/>
      <c r="D182" s="109"/>
      <c r="E182" s="109"/>
      <c r="F182" s="110">
        <f t="shared" si="10"/>
        <v>1001</v>
      </c>
      <c r="G182" s="111">
        <f t="shared" si="11"/>
        <v>2.807484006316138E-3</v>
      </c>
      <c r="H182" s="112">
        <v>739</v>
      </c>
      <c r="I182" s="112">
        <v>262</v>
      </c>
      <c r="K182" s="57"/>
      <c r="L182" s="57"/>
      <c r="M182" s="57"/>
      <c r="N182" s="57"/>
      <c r="O182" s="26"/>
      <c r="P182" s="117"/>
      <c r="Q182" s="118"/>
      <c r="R182" s="118"/>
      <c r="T182" s="2"/>
      <c r="V182" s="2"/>
      <c r="W182" s="2"/>
    </row>
    <row r="183" spans="2:88" s="5" customFormat="1" ht="18" customHeight="1" x14ac:dyDescent="0.3">
      <c r="B183" s="108" t="s">
        <v>139</v>
      </c>
      <c r="C183" s="108"/>
      <c r="D183" s="109"/>
      <c r="E183" s="109"/>
      <c r="F183" s="110">
        <f t="shared" si="10"/>
        <v>4150</v>
      </c>
      <c r="G183" s="111">
        <f t="shared" si="11"/>
        <v>1.1639419207004967E-2</v>
      </c>
      <c r="H183" s="112">
        <v>3135</v>
      </c>
      <c r="I183" s="112">
        <v>1015</v>
      </c>
      <c r="K183" s="113" t="s">
        <v>54</v>
      </c>
      <c r="L183" s="113"/>
      <c r="M183" s="113"/>
      <c r="N183" s="113"/>
      <c r="O183" s="114">
        <f>Q183+R183</f>
        <v>50841</v>
      </c>
      <c r="P183" s="115">
        <f>O183/$O$185</f>
        <v>0.14259270166345531</v>
      </c>
      <c r="Q183" s="116">
        <v>1</v>
      </c>
      <c r="R183" s="116">
        <v>50840</v>
      </c>
      <c r="T183" s="2"/>
      <c r="V183" s="2"/>
      <c r="W183" s="2"/>
    </row>
    <row r="184" spans="2:88" s="5" customFormat="1" ht="18" customHeight="1" thickBot="1" x14ac:dyDescent="0.35">
      <c r="B184" s="108" t="s">
        <v>140</v>
      </c>
      <c r="C184" s="108"/>
      <c r="D184" s="109"/>
      <c r="E184" s="109"/>
      <c r="F184" s="110">
        <f t="shared" si="10"/>
        <v>54</v>
      </c>
      <c r="G184" s="111">
        <f t="shared" si="11"/>
        <v>1.5145268365741402E-4</v>
      </c>
      <c r="H184" s="112">
        <v>27</v>
      </c>
      <c r="I184" s="112">
        <v>27</v>
      </c>
      <c r="K184" s="57"/>
      <c r="L184" s="57"/>
      <c r="M184" s="57"/>
      <c r="N184" s="57"/>
      <c r="O184" s="26"/>
      <c r="P184" s="117"/>
      <c r="Q184" s="118"/>
      <c r="R184" s="118"/>
      <c r="T184" s="2"/>
      <c r="V184" s="2"/>
      <c r="W184" s="2"/>
    </row>
    <row r="185" spans="2:88" s="5" customFormat="1" ht="18" customHeight="1" x14ac:dyDescent="0.3">
      <c r="B185" s="108" t="s">
        <v>141</v>
      </c>
      <c r="C185" s="108"/>
      <c r="D185" s="109"/>
      <c r="E185" s="109"/>
      <c r="F185" s="110">
        <f t="shared" si="10"/>
        <v>6261</v>
      </c>
      <c r="G185" s="111">
        <f t="shared" si="11"/>
        <v>1.7560097266279062E-2</v>
      </c>
      <c r="H185" s="112">
        <v>3547</v>
      </c>
      <c r="I185" s="112">
        <v>2714</v>
      </c>
      <c r="K185" s="45" t="s">
        <v>5</v>
      </c>
      <c r="L185" s="45"/>
      <c r="M185" s="45"/>
      <c r="N185" s="45"/>
      <c r="O185" s="46">
        <f>SUM(O157:O184)</f>
        <v>356547</v>
      </c>
      <c r="P185" s="69">
        <f>SUM(P157:P184)</f>
        <v>1.0000000000000002</v>
      </c>
      <c r="Q185" s="46">
        <f>SUM(Q157:Q184)</f>
        <v>213678</v>
      </c>
      <c r="R185" s="46">
        <f>SUM(R157:R184)</f>
        <v>142869</v>
      </c>
      <c r="T185" s="2"/>
      <c r="V185" s="2"/>
      <c r="W185" s="2"/>
    </row>
    <row r="186" spans="2:88" s="5" customFormat="1" ht="18" customHeight="1" x14ac:dyDescent="0.3">
      <c r="B186" s="108" t="s">
        <v>142</v>
      </c>
      <c r="C186" s="108"/>
      <c r="D186" s="109"/>
      <c r="E186" s="109"/>
      <c r="F186" s="110">
        <f t="shared" si="10"/>
        <v>544</v>
      </c>
      <c r="G186" s="111">
        <f t="shared" si="11"/>
        <v>1.5257455538820969E-3</v>
      </c>
      <c r="H186" s="112">
        <v>388</v>
      </c>
      <c r="I186" s="112">
        <v>156</v>
      </c>
      <c r="T186" s="2"/>
      <c r="V186" s="2"/>
      <c r="W186" s="2"/>
    </row>
    <row r="187" spans="2:88" s="5" customFormat="1" ht="18" customHeight="1" x14ac:dyDescent="0.3">
      <c r="B187" s="108" t="s">
        <v>143</v>
      </c>
      <c r="C187" s="108"/>
      <c r="D187" s="109"/>
      <c r="E187" s="109"/>
      <c r="F187" s="110">
        <f t="shared" si="10"/>
        <v>190070</v>
      </c>
      <c r="G187" s="111">
        <f t="shared" si="11"/>
        <v>0.53308539968082747</v>
      </c>
      <c r="H187" s="112">
        <v>111724</v>
      </c>
      <c r="I187" s="112">
        <v>78346</v>
      </c>
      <c r="T187" s="2"/>
      <c r="V187" s="2"/>
      <c r="W187" s="2"/>
    </row>
    <row r="188" spans="2:88" s="5" customFormat="1" ht="18" customHeight="1" thickBot="1" x14ac:dyDescent="0.35">
      <c r="B188" s="121" t="s">
        <v>144</v>
      </c>
      <c r="C188" s="121"/>
      <c r="D188" s="122"/>
      <c r="E188" s="122"/>
      <c r="F188" s="110">
        <f>H188+I188</f>
        <v>25716</v>
      </c>
      <c r="G188" s="123">
        <f>F188/$F$189</f>
        <v>7.2125133572852954E-2</v>
      </c>
      <c r="H188" s="112">
        <v>14743</v>
      </c>
      <c r="I188" s="112">
        <v>10973</v>
      </c>
      <c r="T188" s="2"/>
      <c r="V188" s="2"/>
      <c r="W188" s="2"/>
    </row>
    <row r="189" spans="2:88" s="5" customFormat="1" ht="21.75" customHeight="1" x14ac:dyDescent="0.3">
      <c r="B189" s="124" t="s">
        <v>5</v>
      </c>
      <c r="C189" s="124"/>
      <c r="D189" s="124"/>
      <c r="E189" s="124"/>
      <c r="F189" s="46">
        <f>SUM(F156:F188)</f>
        <v>356547</v>
      </c>
      <c r="G189" s="102">
        <f>SUM(G156:G188)</f>
        <v>1</v>
      </c>
      <c r="H189" s="46">
        <f>SUM(H156:H188)</f>
        <v>213678</v>
      </c>
      <c r="I189" s="46">
        <f>SUM(I156:I188)</f>
        <v>142869</v>
      </c>
      <c r="T189" s="2"/>
      <c r="V189" s="2"/>
      <c r="W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</row>
    <row r="190" spans="2:88" s="5" customFormat="1" ht="10.5" customHeight="1" x14ac:dyDescent="0.3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T190" s="2"/>
      <c r="V190" s="2"/>
      <c r="W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</row>
    <row r="191" spans="2:88" s="5" customFormat="1" ht="10.5" customHeight="1" x14ac:dyDescent="0.3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T191" s="2"/>
      <c r="V191" s="2"/>
      <c r="W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</row>
    <row r="192" spans="2:88" s="5" customFormat="1" ht="21.75" customHeight="1" x14ac:dyDescent="0.3">
      <c r="B192" s="2"/>
      <c r="C192" s="2"/>
      <c r="D192" s="2"/>
      <c r="E192" s="2"/>
      <c r="F192" s="2"/>
      <c r="G192" s="2"/>
      <c r="H192" s="2"/>
      <c r="I192" s="2"/>
      <c r="J192" s="2"/>
      <c r="K192" s="125" t="s">
        <v>145</v>
      </c>
      <c r="L192" s="125"/>
      <c r="M192" s="125"/>
      <c r="N192" s="125"/>
      <c r="O192" s="125"/>
      <c r="P192" s="125"/>
      <c r="Q192" s="125"/>
      <c r="R192" s="125"/>
      <c r="T192" s="2"/>
      <c r="V192" s="2"/>
      <c r="W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</row>
    <row r="193" spans="2:88" s="5" customFormat="1" ht="21.75" customHeight="1" x14ac:dyDescent="0.3">
      <c r="B193" s="2"/>
      <c r="C193" s="2"/>
      <c r="D193" s="2"/>
      <c r="E193" s="2"/>
      <c r="F193" s="2"/>
      <c r="G193" s="2"/>
      <c r="H193" s="2"/>
      <c r="I193" s="2"/>
      <c r="J193" s="2"/>
      <c r="K193" s="125"/>
      <c r="L193" s="125"/>
      <c r="M193" s="125"/>
      <c r="N193" s="125"/>
      <c r="O193" s="125"/>
      <c r="P193" s="125"/>
      <c r="Q193" s="125"/>
      <c r="R193" s="125"/>
      <c r="T193" s="2"/>
      <c r="V193" s="2"/>
      <c r="W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</row>
    <row r="194" spans="2:88" s="5" customFormat="1" ht="39.75" customHeight="1" x14ac:dyDescent="0.3">
      <c r="B194" s="71" t="s">
        <v>91</v>
      </c>
      <c r="C194" s="72"/>
      <c r="D194" s="74">
        <v>2021</v>
      </c>
      <c r="E194" s="73">
        <v>2022</v>
      </c>
      <c r="F194" s="73">
        <v>2023</v>
      </c>
      <c r="G194" s="73">
        <v>2024</v>
      </c>
      <c r="H194" s="73" t="s">
        <v>93</v>
      </c>
      <c r="I194"/>
      <c r="J194" s="2"/>
      <c r="R194" s="2"/>
      <c r="T194" s="2"/>
      <c r="V194" s="2"/>
      <c r="W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</row>
    <row r="195" spans="2:88" s="5" customFormat="1" ht="21.75" customHeight="1" x14ac:dyDescent="0.3">
      <c r="B195" s="77" t="s">
        <v>63</v>
      </c>
      <c r="C195" s="77"/>
      <c r="D195" s="80">
        <v>20661</v>
      </c>
      <c r="E195" s="80">
        <v>39013</v>
      </c>
      <c r="F195" s="80">
        <v>34951</v>
      </c>
      <c r="G195" s="80">
        <v>45569</v>
      </c>
      <c r="H195" s="80">
        <v>7658</v>
      </c>
      <c r="I195"/>
      <c r="J195" s="2"/>
      <c r="K195" s="2"/>
      <c r="L195" s="2"/>
      <c r="M195" s="2"/>
      <c r="N195" s="2"/>
      <c r="O195" s="2"/>
      <c r="P195" s="2"/>
      <c r="Q195" s="2"/>
      <c r="R195" s="2"/>
      <c r="T195" s="2"/>
      <c r="V195" s="2"/>
      <c r="W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</row>
    <row r="196" spans="2:88" s="5" customFormat="1" ht="21.75" customHeight="1" x14ac:dyDescent="0.3">
      <c r="B196" s="77" t="s">
        <v>64</v>
      </c>
      <c r="C196" s="77"/>
      <c r="D196" s="79">
        <v>35916</v>
      </c>
      <c r="E196" s="79">
        <v>73299</v>
      </c>
      <c r="F196" s="79">
        <v>82537</v>
      </c>
      <c r="G196" s="79">
        <v>96312</v>
      </c>
      <c r="H196" s="79">
        <v>18074</v>
      </c>
      <c r="I196"/>
      <c r="J196" s="2"/>
      <c r="K196" s="2"/>
      <c r="L196" s="2"/>
      <c r="M196" s="2"/>
      <c r="N196" s="2"/>
      <c r="O196" s="2"/>
      <c r="P196" s="2"/>
      <c r="Q196" s="2"/>
      <c r="R196" s="2"/>
      <c r="T196" s="2"/>
      <c r="V196" s="2"/>
      <c r="W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</row>
    <row r="197" spans="2:88" s="5" customFormat="1" ht="21.75" customHeight="1" x14ac:dyDescent="0.3">
      <c r="B197" s="77" t="s">
        <v>65</v>
      </c>
      <c r="C197" s="77"/>
      <c r="D197" s="79">
        <v>28204.000000000004</v>
      </c>
      <c r="E197" s="79">
        <v>40789</v>
      </c>
      <c r="F197" s="79">
        <v>46288</v>
      </c>
      <c r="G197" s="79">
        <v>51481</v>
      </c>
      <c r="H197" s="79">
        <v>9853</v>
      </c>
      <c r="I197"/>
      <c r="J197" s="2"/>
      <c r="K197" s="2"/>
      <c r="L197" s="2"/>
      <c r="M197" s="2"/>
      <c r="N197" s="2"/>
      <c r="O197" s="2"/>
      <c r="P197" s="2"/>
      <c r="Q197" s="2"/>
      <c r="R197" s="2"/>
      <c r="T197" s="2"/>
      <c r="V197" s="2"/>
      <c r="W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</row>
    <row r="198" spans="2:88" s="5" customFormat="1" ht="21.75" customHeight="1" x14ac:dyDescent="0.3">
      <c r="B198" s="77" t="s">
        <v>67</v>
      </c>
      <c r="C198" s="77"/>
      <c r="D198" s="79">
        <v>69180.000000000015</v>
      </c>
      <c r="E198" s="79">
        <v>96219</v>
      </c>
      <c r="F198" s="79">
        <v>117373</v>
      </c>
      <c r="G198" s="79">
        <v>128765</v>
      </c>
      <c r="H198" s="79">
        <v>19911</v>
      </c>
      <c r="I198"/>
      <c r="J198" s="2"/>
      <c r="K198" s="2"/>
      <c r="L198" s="2"/>
      <c r="M198" s="2"/>
      <c r="N198" s="2"/>
      <c r="O198" s="2"/>
      <c r="P198" s="2"/>
      <c r="Q198" s="2"/>
      <c r="R198" s="2"/>
      <c r="T198" s="2"/>
      <c r="V198" s="2"/>
      <c r="W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</row>
    <row r="199" spans="2:88" s="5" customFormat="1" ht="21.75" customHeight="1" x14ac:dyDescent="0.3">
      <c r="B199" s="77" t="s">
        <v>68</v>
      </c>
      <c r="C199" s="77"/>
      <c r="D199" s="79">
        <v>39391</v>
      </c>
      <c r="E199" s="79">
        <v>51183</v>
      </c>
      <c r="F199" s="79">
        <v>65113</v>
      </c>
      <c r="G199" s="79">
        <v>83295</v>
      </c>
      <c r="H199" s="79">
        <v>15961</v>
      </c>
      <c r="I199"/>
      <c r="J199" s="2"/>
      <c r="K199" s="2"/>
      <c r="L199" s="2"/>
      <c r="M199" s="2"/>
      <c r="N199" s="2"/>
      <c r="O199" s="2"/>
      <c r="P199" s="2"/>
      <c r="Q199" s="2"/>
      <c r="R199" s="2"/>
      <c r="T199" s="2"/>
      <c r="V199" s="2"/>
      <c r="W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</row>
    <row r="200" spans="2:88" s="5" customFormat="1" ht="21.75" customHeight="1" x14ac:dyDescent="0.3">
      <c r="B200" s="77" t="s">
        <v>69</v>
      </c>
      <c r="C200" s="77"/>
      <c r="D200" s="79">
        <v>26304.999999999996</v>
      </c>
      <c r="E200" s="79">
        <v>63266</v>
      </c>
      <c r="F200" s="79">
        <v>56164</v>
      </c>
      <c r="G200" s="79">
        <v>74858</v>
      </c>
      <c r="H200" s="79">
        <v>14652</v>
      </c>
      <c r="I200"/>
      <c r="J200" s="2"/>
      <c r="K200" s="2"/>
      <c r="L200" s="2"/>
      <c r="M200" s="2"/>
      <c r="N200" s="2"/>
      <c r="O200" s="2"/>
      <c r="P200" s="2"/>
      <c r="Q200" s="2"/>
      <c r="R200" s="2"/>
      <c r="T200" s="2"/>
      <c r="V200" s="2"/>
      <c r="W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</row>
    <row r="201" spans="2:88" s="5" customFormat="1" ht="21.75" customHeight="1" x14ac:dyDescent="0.3">
      <c r="B201" s="77" t="s">
        <v>70</v>
      </c>
      <c r="C201" s="77"/>
      <c r="D201" s="79">
        <v>36054</v>
      </c>
      <c r="E201" s="79">
        <v>44311</v>
      </c>
      <c r="F201" s="79">
        <v>58133</v>
      </c>
      <c r="G201" s="79">
        <v>59362</v>
      </c>
      <c r="H201" s="79">
        <v>11525</v>
      </c>
      <c r="I201"/>
      <c r="J201" s="2"/>
      <c r="K201" s="2"/>
      <c r="L201" s="2"/>
      <c r="M201" s="2"/>
      <c r="N201" s="2"/>
      <c r="O201" s="2"/>
      <c r="P201" s="2"/>
      <c r="Q201" s="2"/>
      <c r="R201" s="2"/>
      <c r="T201" s="2"/>
      <c r="V201" s="2"/>
      <c r="W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</row>
    <row r="202" spans="2:88" s="5" customFormat="1" ht="21.75" customHeight="1" x14ac:dyDescent="0.3">
      <c r="B202" s="77" t="s">
        <v>71</v>
      </c>
      <c r="C202" s="77"/>
      <c r="D202" s="79">
        <v>85408.000000000015</v>
      </c>
      <c r="E202" s="79">
        <v>117545</v>
      </c>
      <c r="F202" s="79">
        <v>138891</v>
      </c>
      <c r="G202" s="79">
        <v>163724</v>
      </c>
      <c r="H202" s="79">
        <v>31964</v>
      </c>
      <c r="I202"/>
      <c r="J202" s="2"/>
      <c r="K202" s="2"/>
      <c r="L202" s="2"/>
      <c r="M202" s="2"/>
      <c r="N202" s="2"/>
      <c r="O202" s="2"/>
      <c r="P202" s="2"/>
      <c r="Q202" s="2"/>
      <c r="R202" s="2"/>
      <c r="T202" s="2"/>
      <c r="V202" s="2"/>
      <c r="W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</row>
    <row r="203" spans="2:88" s="5" customFormat="1" ht="21.75" customHeight="1" x14ac:dyDescent="0.3">
      <c r="B203" s="77" t="s">
        <v>72</v>
      </c>
      <c r="C203" s="77"/>
      <c r="D203" s="79">
        <v>18134</v>
      </c>
      <c r="E203" s="79">
        <v>22445</v>
      </c>
      <c r="F203" s="79">
        <v>30582</v>
      </c>
      <c r="G203" s="79">
        <v>47696</v>
      </c>
      <c r="H203" s="80">
        <v>6872</v>
      </c>
      <c r="I203"/>
      <c r="J203" s="2"/>
      <c r="K203" s="2"/>
      <c r="L203" s="2"/>
      <c r="M203" s="2"/>
      <c r="N203" s="2"/>
      <c r="O203" s="2"/>
      <c r="P203" s="2"/>
      <c r="Q203" s="2"/>
      <c r="R203" s="2"/>
      <c r="T203" s="2"/>
      <c r="V203" s="2"/>
      <c r="W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</row>
    <row r="204" spans="2:88" s="5" customFormat="1" ht="21.75" customHeight="1" x14ac:dyDescent="0.3">
      <c r="B204" s="77" t="s">
        <v>73</v>
      </c>
      <c r="C204" s="77"/>
      <c r="D204" s="79">
        <v>35069</v>
      </c>
      <c r="E204" s="79">
        <v>45742</v>
      </c>
      <c r="F204" s="79">
        <v>52333</v>
      </c>
      <c r="G204" s="79">
        <v>66277</v>
      </c>
      <c r="H204" s="79">
        <v>14635</v>
      </c>
      <c r="I204"/>
      <c r="J204" s="2"/>
      <c r="K204" s="2"/>
      <c r="L204" s="2"/>
      <c r="M204" s="2"/>
      <c r="N204" s="2"/>
      <c r="O204" s="2"/>
      <c r="P204" s="2"/>
      <c r="Q204" s="2"/>
      <c r="R204" s="2"/>
      <c r="T204" s="2"/>
      <c r="V204" s="2"/>
      <c r="W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</row>
    <row r="205" spans="2:88" s="5" customFormat="1" ht="21.75" customHeight="1" x14ac:dyDescent="0.3">
      <c r="B205" s="77" t="s">
        <v>74</v>
      </c>
      <c r="C205" s="77"/>
      <c r="D205" s="79">
        <v>58495</v>
      </c>
      <c r="E205" s="79">
        <v>50017</v>
      </c>
      <c r="F205" s="79">
        <v>69300</v>
      </c>
      <c r="G205" s="79">
        <v>75154</v>
      </c>
      <c r="H205" s="79">
        <v>14567</v>
      </c>
      <c r="I205"/>
      <c r="J205" s="2"/>
      <c r="K205" s="2"/>
      <c r="L205" s="2"/>
      <c r="M205" s="2"/>
      <c r="N205" s="2"/>
      <c r="O205" s="2"/>
      <c r="P205" s="2"/>
      <c r="Q205" s="2"/>
      <c r="R205" s="2"/>
      <c r="T205" s="2"/>
      <c r="V205" s="2"/>
      <c r="W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</row>
    <row r="206" spans="2:88" s="5" customFormat="1" ht="21.75" customHeight="1" x14ac:dyDescent="0.3">
      <c r="B206" s="77" t="s">
        <v>75</v>
      </c>
      <c r="C206" s="77"/>
      <c r="D206" s="79">
        <v>64000.000000000029</v>
      </c>
      <c r="E206" s="79">
        <v>84233</v>
      </c>
      <c r="F206" s="79">
        <v>127870</v>
      </c>
      <c r="G206" s="79">
        <v>150437</v>
      </c>
      <c r="H206" s="79">
        <v>22026</v>
      </c>
      <c r="I206"/>
      <c r="J206" s="2"/>
      <c r="K206" s="2"/>
      <c r="L206" s="2"/>
      <c r="M206" s="2"/>
      <c r="N206" s="2"/>
      <c r="O206" s="2"/>
      <c r="P206" s="2"/>
      <c r="Q206" s="2"/>
      <c r="R206" s="2"/>
      <c r="T206" s="2"/>
      <c r="V206" s="2"/>
      <c r="W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</row>
    <row r="207" spans="2:88" s="5" customFormat="1" ht="21.75" customHeight="1" x14ac:dyDescent="0.3">
      <c r="B207" s="77" t="s">
        <v>76</v>
      </c>
      <c r="C207" s="77"/>
      <c r="D207" s="79">
        <v>50831</v>
      </c>
      <c r="E207" s="79">
        <v>65846</v>
      </c>
      <c r="F207" s="79">
        <v>85482</v>
      </c>
      <c r="G207" s="79">
        <v>109276</v>
      </c>
      <c r="H207" s="79">
        <v>20059</v>
      </c>
      <c r="I207"/>
      <c r="J207" s="2"/>
      <c r="K207" s="2"/>
      <c r="L207" s="2"/>
      <c r="M207" s="2"/>
      <c r="N207" s="2"/>
      <c r="O207" s="2"/>
      <c r="P207" s="2"/>
      <c r="Q207" s="2"/>
      <c r="R207" s="2"/>
      <c r="T207" s="2"/>
      <c r="V207" s="2"/>
      <c r="W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</row>
    <row r="208" spans="2:88" s="5" customFormat="1" ht="21.75" customHeight="1" x14ac:dyDescent="0.3">
      <c r="B208" s="77" t="s">
        <v>77</v>
      </c>
      <c r="C208" s="77"/>
      <c r="D208" s="79">
        <v>29780</v>
      </c>
      <c r="E208" s="79">
        <v>41523</v>
      </c>
      <c r="F208" s="79">
        <v>56661</v>
      </c>
      <c r="G208" s="79">
        <v>56909</v>
      </c>
      <c r="H208" s="79">
        <v>10149</v>
      </c>
      <c r="I208"/>
      <c r="J208" s="2"/>
      <c r="K208" s="2"/>
      <c r="L208" s="2"/>
      <c r="M208" s="2"/>
      <c r="N208" s="2"/>
      <c r="O208" s="2"/>
      <c r="P208" s="2"/>
      <c r="Q208" s="2"/>
      <c r="R208" s="2"/>
      <c r="T208" s="2"/>
      <c r="V208" s="2"/>
      <c r="W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</row>
    <row r="209" spans="2:88" s="5" customFormat="1" ht="21.75" customHeight="1" x14ac:dyDescent="0.3">
      <c r="B209" s="77" t="s">
        <v>78</v>
      </c>
      <c r="C209" s="77"/>
      <c r="D209" s="79">
        <v>254854</v>
      </c>
      <c r="E209" s="79">
        <v>264217</v>
      </c>
      <c r="F209" s="79">
        <v>284158</v>
      </c>
      <c r="G209" s="79">
        <v>312534</v>
      </c>
      <c r="H209" s="79">
        <v>45730</v>
      </c>
      <c r="I209"/>
      <c r="J209" s="2"/>
      <c r="K209" s="2"/>
      <c r="L209" s="2"/>
      <c r="M209" s="2"/>
      <c r="N209" s="2"/>
      <c r="O209" s="2"/>
      <c r="P209" s="2"/>
      <c r="Q209" s="2"/>
      <c r="R209" s="2"/>
      <c r="T209" s="2"/>
      <c r="V209" s="2"/>
      <c r="W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</row>
    <row r="210" spans="2:88" s="5" customFormat="1" ht="21.75" customHeight="1" x14ac:dyDescent="0.3">
      <c r="B210" s="77" t="s">
        <v>79</v>
      </c>
      <c r="C210" s="77"/>
      <c r="D210" s="79">
        <v>49967</v>
      </c>
      <c r="E210" s="79">
        <v>69874</v>
      </c>
      <c r="F210" s="79">
        <v>80794</v>
      </c>
      <c r="G210" s="79">
        <v>94999</v>
      </c>
      <c r="H210" s="79">
        <v>13262</v>
      </c>
      <c r="I210"/>
      <c r="J210" s="2"/>
      <c r="K210" s="2"/>
      <c r="L210" s="2"/>
      <c r="M210" s="2"/>
      <c r="N210" s="2"/>
      <c r="O210" s="2"/>
      <c r="P210" s="2"/>
      <c r="Q210" s="2"/>
      <c r="R210" s="2"/>
      <c r="T210" s="2"/>
      <c r="V210" s="2"/>
      <c r="W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</row>
    <row r="211" spans="2:88" s="5" customFormat="1" ht="21.75" customHeight="1" x14ac:dyDescent="0.3">
      <c r="B211" s="77" t="s">
        <v>80</v>
      </c>
      <c r="C211" s="77"/>
      <c r="D211" s="79">
        <v>16408</v>
      </c>
      <c r="E211" s="79">
        <v>27500</v>
      </c>
      <c r="F211" s="79">
        <v>39819</v>
      </c>
      <c r="G211" s="79">
        <v>41868</v>
      </c>
      <c r="H211" s="79">
        <v>6715</v>
      </c>
      <c r="I211"/>
      <c r="J211" s="2"/>
      <c r="K211" s="2"/>
      <c r="L211" s="2"/>
      <c r="M211" s="2"/>
      <c r="N211" s="2"/>
      <c r="O211" s="2"/>
      <c r="P211" s="2"/>
      <c r="Q211" s="2"/>
      <c r="R211" s="2"/>
      <c r="T211" s="2"/>
      <c r="V211" s="2"/>
      <c r="W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</row>
    <row r="212" spans="2:88" s="5" customFormat="1" ht="21.75" customHeight="1" x14ac:dyDescent="0.3">
      <c r="B212" s="77" t="s">
        <v>81</v>
      </c>
      <c r="C212" s="77"/>
      <c r="D212" s="79">
        <v>7211</v>
      </c>
      <c r="E212" s="79">
        <v>10052</v>
      </c>
      <c r="F212" s="79">
        <v>9472</v>
      </c>
      <c r="G212" s="79">
        <v>19428</v>
      </c>
      <c r="H212" s="80">
        <v>2510</v>
      </c>
      <c r="I212"/>
      <c r="J212" s="2"/>
      <c r="K212" s="2"/>
      <c r="L212" s="2"/>
      <c r="M212" s="2"/>
      <c r="N212" s="2"/>
      <c r="O212" s="2"/>
      <c r="P212" s="2"/>
      <c r="Q212" s="2"/>
      <c r="R212" s="2"/>
      <c r="T212" s="2"/>
      <c r="V212" s="2"/>
      <c r="W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</row>
    <row r="213" spans="2:88" s="5" customFormat="1" ht="21.75" customHeight="1" x14ac:dyDescent="0.3">
      <c r="B213" s="77" t="s">
        <v>82</v>
      </c>
      <c r="C213" s="77"/>
      <c r="D213" s="79">
        <v>11460</v>
      </c>
      <c r="E213" s="79">
        <v>15646</v>
      </c>
      <c r="F213" s="79">
        <v>15248</v>
      </c>
      <c r="G213" s="79">
        <v>15795</v>
      </c>
      <c r="H213" s="79">
        <v>2948</v>
      </c>
      <c r="I213"/>
      <c r="J213" s="2"/>
      <c r="K213" s="2"/>
      <c r="L213" s="2"/>
      <c r="M213" s="2"/>
      <c r="N213" s="2"/>
      <c r="O213" s="2"/>
      <c r="P213" s="2"/>
      <c r="Q213" s="2"/>
      <c r="R213" s="2"/>
      <c r="T213" s="2"/>
      <c r="V213" s="2"/>
      <c r="W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</row>
    <row r="214" spans="2:88" s="5" customFormat="1" ht="21.75" customHeight="1" x14ac:dyDescent="0.3">
      <c r="B214" s="77" t="s">
        <v>83</v>
      </c>
      <c r="C214" s="77"/>
      <c r="D214" s="79">
        <v>21984</v>
      </c>
      <c r="E214" s="79">
        <v>22413</v>
      </c>
      <c r="F214" s="79">
        <v>27412</v>
      </c>
      <c r="G214" s="79">
        <v>31245</v>
      </c>
      <c r="H214" s="79">
        <v>5924</v>
      </c>
      <c r="I214"/>
      <c r="J214" s="2"/>
      <c r="K214" s="2"/>
      <c r="L214" s="2"/>
      <c r="M214" s="2"/>
      <c r="N214" s="2"/>
      <c r="O214" s="2"/>
      <c r="P214" s="2"/>
      <c r="Q214" s="2"/>
      <c r="R214" s="2"/>
      <c r="T214" s="2"/>
      <c r="V214" s="2"/>
      <c r="W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</row>
    <row r="215" spans="2:88" s="5" customFormat="1" ht="21.75" customHeight="1" x14ac:dyDescent="0.3">
      <c r="B215" s="77" t="s">
        <v>84</v>
      </c>
      <c r="C215" s="77"/>
      <c r="D215" s="79">
        <v>42668</v>
      </c>
      <c r="E215" s="79">
        <v>53372</v>
      </c>
      <c r="F215" s="79">
        <v>66102</v>
      </c>
      <c r="G215" s="79">
        <v>85504</v>
      </c>
      <c r="H215" s="79">
        <v>13350</v>
      </c>
      <c r="I215"/>
      <c r="J215" s="2"/>
      <c r="K215" s="2"/>
      <c r="L215" s="2"/>
      <c r="M215" s="2"/>
      <c r="N215" s="2"/>
      <c r="O215" s="2"/>
      <c r="P215" s="2"/>
      <c r="Q215" s="2"/>
      <c r="R215" s="2"/>
      <c r="T215" s="2"/>
      <c r="V215" s="2"/>
      <c r="W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</row>
    <row r="216" spans="2:88" s="5" customFormat="1" ht="21.75" customHeight="1" x14ac:dyDescent="0.3">
      <c r="B216" s="77" t="s">
        <v>85</v>
      </c>
      <c r="C216" s="77"/>
      <c r="D216" s="79">
        <v>47625.999999999985</v>
      </c>
      <c r="E216" s="79">
        <v>67869</v>
      </c>
      <c r="F216" s="79">
        <v>59837</v>
      </c>
      <c r="G216" s="79">
        <v>78361</v>
      </c>
      <c r="H216" s="79">
        <v>13978</v>
      </c>
      <c r="I216"/>
      <c r="J216" s="2"/>
      <c r="K216" s="36" t="s">
        <v>14</v>
      </c>
      <c r="L216" s="37" t="s">
        <v>15</v>
      </c>
      <c r="M216" s="38"/>
      <c r="N216" s="2"/>
      <c r="O216" s="2"/>
      <c r="P216" s="2"/>
      <c r="Q216" s="2"/>
      <c r="R216" s="2"/>
      <c r="T216" s="2"/>
      <c r="V216" s="2"/>
      <c r="W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</row>
    <row r="217" spans="2:88" s="5" customFormat="1" ht="21.75" customHeight="1" x14ac:dyDescent="0.3">
      <c r="B217" s="77" t="s">
        <v>86</v>
      </c>
      <c r="C217" s="77"/>
      <c r="D217" s="79">
        <v>39075</v>
      </c>
      <c r="E217" s="79">
        <v>62548</v>
      </c>
      <c r="F217" s="79">
        <v>69680</v>
      </c>
      <c r="G217" s="79">
        <v>81103</v>
      </c>
      <c r="H217" s="79">
        <v>15650</v>
      </c>
      <c r="I217"/>
      <c r="J217" s="2"/>
      <c r="K217" s="40"/>
      <c r="L217" s="41" t="s">
        <v>146</v>
      </c>
      <c r="M217" s="42"/>
      <c r="N217" s="2"/>
      <c r="O217" s="2"/>
      <c r="P217" s="2"/>
      <c r="Q217" s="2"/>
      <c r="R217" s="2"/>
      <c r="T217" s="2"/>
      <c r="V217" s="2"/>
      <c r="W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</row>
    <row r="218" spans="2:88" s="5" customFormat="1" ht="21.75" customHeight="1" x14ac:dyDescent="0.3">
      <c r="B218" s="77" t="s">
        <v>87</v>
      </c>
      <c r="C218" s="77"/>
      <c r="D218" s="79">
        <v>23545.000000000004</v>
      </c>
      <c r="E218" s="79">
        <v>33415</v>
      </c>
      <c r="F218" s="79">
        <v>35290</v>
      </c>
      <c r="G218" s="79">
        <v>42478</v>
      </c>
      <c r="H218" s="79">
        <v>8745</v>
      </c>
      <c r="I218"/>
      <c r="J218" s="2"/>
      <c r="K218" s="43"/>
      <c r="L218" s="41" t="s">
        <v>147</v>
      </c>
      <c r="M218" s="42"/>
      <c r="N218" s="2"/>
      <c r="O218" s="2"/>
      <c r="P218" s="2"/>
      <c r="Q218" s="2"/>
      <c r="R218" s="2"/>
      <c r="T218" s="2"/>
      <c r="V218" s="2"/>
      <c r="W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</row>
    <row r="219" spans="2:88" s="5" customFormat="1" ht="21.75" customHeight="1" x14ac:dyDescent="0.3">
      <c r="B219" s="77" t="s">
        <v>88</v>
      </c>
      <c r="C219" s="77"/>
      <c r="D219" s="79">
        <v>21255</v>
      </c>
      <c r="E219" s="79">
        <v>23356</v>
      </c>
      <c r="F219" s="79">
        <v>25704</v>
      </c>
      <c r="G219" s="79">
        <v>27308</v>
      </c>
      <c r="H219" s="79">
        <v>4591</v>
      </c>
      <c r="I219"/>
      <c r="J219" s="2"/>
      <c r="K219" s="44"/>
      <c r="L219" s="41" t="s">
        <v>148</v>
      </c>
      <c r="M219" s="42"/>
      <c r="N219" s="2"/>
      <c r="O219" s="2"/>
      <c r="P219" s="2"/>
      <c r="Q219" s="2"/>
      <c r="R219" s="2"/>
      <c r="T219" s="2"/>
      <c r="V219" s="2"/>
      <c r="W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</row>
    <row r="220" spans="2:88" s="5" customFormat="1" ht="21.75" customHeight="1" thickBot="1" x14ac:dyDescent="0.35">
      <c r="B220" s="82" t="s">
        <v>89</v>
      </c>
      <c r="C220" s="82"/>
      <c r="D220" s="83">
        <v>8414</v>
      </c>
      <c r="E220" s="83">
        <v>13208</v>
      </c>
      <c r="F220" s="83">
        <v>13723</v>
      </c>
      <c r="G220" s="83">
        <v>21161</v>
      </c>
      <c r="H220" s="83">
        <v>5238</v>
      </c>
      <c r="I220"/>
      <c r="J220" s="2"/>
      <c r="K220" s="48"/>
      <c r="L220" s="41" t="s">
        <v>149</v>
      </c>
      <c r="M220" s="42"/>
      <c r="N220" s="2"/>
      <c r="O220" s="2"/>
      <c r="P220" s="2"/>
      <c r="Q220" s="2"/>
      <c r="R220" s="2"/>
      <c r="T220" s="2"/>
      <c r="V220" s="2"/>
      <c r="W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</row>
    <row r="221" spans="2:88" s="5" customFormat="1" ht="21.75" customHeight="1" x14ac:dyDescent="0.3">
      <c r="B221" s="45" t="s">
        <v>5</v>
      </c>
      <c r="C221" s="45"/>
      <c r="D221" s="46">
        <f>SUM(D195:D220)</f>
        <v>1141895</v>
      </c>
      <c r="E221" s="46">
        <f>SUM(E195:E220)</f>
        <v>1498901</v>
      </c>
      <c r="F221" s="46">
        <f>SUM(F195:F220)</f>
        <v>1748917</v>
      </c>
      <c r="G221" s="46">
        <f>SUM(G195:G220)</f>
        <v>2060899</v>
      </c>
      <c r="H221" s="46">
        <f>SUM(H195:H220)</f>
        <v>356547</v>
      </c>
      <c r="I221"/>
      <c r="J221" s="2"/>
      <c r="K221" s="49"/>
      <c r="L221" s="41" t="s">
        <v>150</v>
      </c>
      <c r="M221" s="42"/>
      <c r="N221" s="2"/>
      <c r="O221" s="2"/>
      <c r="P221" s="2"/>
      <c r="Q221" s="2"/>
      <c r="R221" s="2"/>
      <c r="T221" s="2"/>
      <c r="V221" s="2"/>
      <c r="W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</row>
    <row r="222" spans="2:88" s="5" customFormat="1" ht="21.75" customHeight="1" x14ac:dyDescent="0.3">
      <c r="B222" s="70" t="s">
        <v>99</v>
      </c>
      <c r="C222"/>
      <c r="D222"/>
      <c r="E222"/>
      <c r="F222"/>
      <c r="G222"/>
      <c r="H222"/>
      <c r="I222"/>
      <c r="J222" s="2"/>
      <c r="K222" s="50"/>
      <c r="L222" s="41" t="s">
        <v>151</v>
      </c>
      <c r="M222" s="42"/>
      <c r="N222" s="2"/>
      <c r="O222" s="2"/>
      <c r="P222" s="2"/>
      <c r="Q222" s="2"/>
      <c r="R222" s="2"/>
      <c r="T222" s="2"/>
      <c r="V222" s="2"/>
      <c r="W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</row>
    <row r="223" spans="2:88" s="5" customFormat="1" ht="18.75" customHeight="1" x14ac:dyDescent="0.3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V223" s="2"/>
      <c r="W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</row>
    <row r="224" spans="2:88" s="5" customFormat="1" ht="18.75" customHeight="1" x14ac:dyDescent="0.3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V224" s="2"/>
      <c r="W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</row>
    <row r="225" spans="2:88" s="5" customFormat="1" ht="18.75" customHeight="1" x14ac:dyDescent="0.3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V225" s="2"/>
      <c r="W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</row>
    <row r="226" spans="2:88" s="5" customFormat="1" ht="18.75" customHeight="1" x14ac:dyDescent="0.3">
      <c r="B226" s="23" t="s">
        <v>152</v>
      </c>
      <c r="C226" s="24"/>
      <c r="D226" s="24"/>
      <c r="E226" s="24"/>
      <c r="F226" s="61" t="s">
        <v>5</v>
      </c>
      <c r="G226" s="62" t="s">
        <v>28</v>
      </c>
      <c r="H226" s="107" t="s">
        <v>101</v>
      </c>
      <c r="I226" s="107" t="s">
        <v>102</v>
      </c>
      <c r="J226" s="2"/>
      <c r="K226" s="2"/>
      <c r="L226" s="24" t="s">
        <v>153</v>
      </c>
      <c r="M226" s="24"/>
      <c r="N226" s="22"/>
      <c r="O226" s="61" t="s">
        <v>5</v>
      </c>
      <c r="P226" s="62" t="s">
        <v>28</v>
      </c>
      <c r="Q226" s="126" t="s">
        <v>154</v>
      </c>
      <c r="R226" s="127"/>
      <c r="T226" s="2"/>
      <c r="V226" s="2"/>
      <c r="W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</row>
    <row r="227" spans="2:88" s="5" customFormat="1" ht="24.75" customHeight="1" x14ac:dyDescent="0.3">
      <c r="B227" s="23"/>
      <c r="C227" s="24"/>
      <c r="D227" s="24"/>
      <c r="E227" s="24"/>
      <c r="F227" s="61"/>
      <c r="G227" s="62"/>
      <c r="H227" s="35"/>
      <c r="I227" s="35"/>
      <c r="K227" s="128"/>
      <c r="L227" s="24"/>
      <c r="M227" s="24"/>
      <c r="N227" s="22"/>
      <c r="O227" s="61"/>
      <c r="P227" s="62"/>
      <c r="Q227" s="88" t="s">
        <v>101</v>
      </c>
      <c r="R227" s="88" t="s">
        <v>102</v>
      </c>
      <c r="T227" s="2"/>
      <c r="V227" s="2"/>
      <c r="W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</row>
    <row r="228" spans="2:88" ht="25.5" customHeight="1" x14ac:dyDescent="0.3">
      <c r="B228" s="108" t="s">
        <v>155</v>
      </c>
      <c r="C228" s="108"/>
      <c r="D228" s="109"/>
      <c r="E228" s="109"/>
      <c r="F228" s="110">
        <f>H228+I228</f>
        <v>43</v>
      </c>
      <c r="G228" s="111">
        <f>F228/$F$283</f>
        <v>1.206012110605334E-4</v>
      </c>
      <c r="H228" s="112">
        <v>23</v>
      </c>
      <c r="I228" s="112">
        <v>20</v>
      </c>
      <c r="K228" s="128"/>
      <c r="L228" s="57" t="s">
        <v>156</v>
      </c>
      <c r="M228" s="57"/>
      <c r="N228" s="57"/>
      <c r="O228" s="91">
        <f>SUM(Q228:R228)</f>
        <v>78941</v>
      </c>
      <c r="P228" s="58">
        <f>O228/$O$232</f>
        <v>0.22140419075185039</v>
      </c>
      <c r="Q228" s="39">
        <v>19836</v>
      </c>
      <c r="R228" s="39">
        <v>59105</v>
      </c>
    </row>
    <row r="229" spans="2:88" ht="25.5" customHeight="1" x14ac:dyDescent="0.3">
      <c r="B229" s="108" t="s">
        <v>157</v>
      </c>
      <c r="C229" s="108"/>
      <c r="D229" s="109"/>
      <c r="E229" s="109"/>
      <c r="F229" s="110">
        <f t="shared" ref="F229:F281" si="14">H229+I229</f>
        <v>0</v>
      </c>
      <c r="G229" s="111">
        <f t="shared" ref="G229:G281" si="15">F229/$F$283</f>
        <v>0</v>
      </c>
      <c r="H229" s="112">
        <v>0</v>
      </c>
      <c r="I229" s="112">
        <v>0</v>
      </c>
      <c r="K229" s="128"/>
      <c r="L229" s="64" t="s">
        <v>158</v>
      </c>
      <c r="M229" s="64"/>
      <c r="N229" s="64"/>
      <c r="O229" s="91">
        <f>SUM(Q229:R229)</f>
        <v>4065</v>
      </c>
      <c r="P229" s="58">
        <f t="shared" ref="P229:P230" si="16">O229/$O$232</f>
        <v>1.1401021464210889E-2</v>
      </c>
      <c r="Q229" s="39">
        <v>2979</v>
      </c>
      <c r="R229" s="39">
        <v>1086</v>
      </c>
    </row>
    <row r="230" spans="2:88" ht="25.5" customHeight="1" x14ac:dyDescent="0.3">
      <c r="B230" s="108" t="s">
        <v>159</v>
      </c>
      <c r="C230" s="108"/>
      <c r="D230" s="109"/>
      <c r="E230" s="109"/>
      <c r="F230" s="110">
        <f t="shared" si="14"/>
        <v>0</v>
      </c>
      <c r="G230" s="111">
        <f t="shared" si="15"/>
        <v>0</v>
      </c>
      <c r="H230" s="112">
        <v>0</v>
      </c>
      <c r="I230" s="112">
        <v>0</v>
      </c>
      <c r="K230" s="128"/>
      <c r="L230" s="129" t="s">
        <v>160</v>
      </c>
      <c r="M230" s="129"/>
      <c r="N230" s="129"/>
      <c r="O230" s="91">
        <f>SUM(Q230:R230)</f>
        <v>3356</v>
      </c>
      <c r="P230" s="58">
        <f t="shared" si="16"/>
        <v>9.412503821375583E-3</v>
      </c>
      <c r="Q230" s="39">
        <v>1635</v>
      </c>
      <c r="R230" s="39">
        <v>1721</v>
      </c>
    </row>
    <row r="231" spans="2:88" ht="25.5" customHeight="1" thickBot="1" x14ac:dyDescent="0.35">
      <c r="B231" s="108" t="s">
        <v>161</v>
      </c>
      <c r="C231" s="108"/>
      <c r="D231" s="109"/>
      <c r="E231" s="109"/>
      <c r="F231" s="110">
        <f t="shared" si="14"/>
        <v>56255</v>
      </c>
      <c r="G231" s="111">
        <f t="shared" si="15"/>
        <v>0.15777723553977455</v>
      </c>
      <c r="H231" s="112">
        <v>1</v>
      </c>
      <c r="I231" s="112">
        <v>56254</v>
      </c>
      <c r="K231" s="128"/>
      <c r="L231" s="130" t="s">
        <v>162</v>
      </c>
      <c r="M231" s="67"/>
      <c r="N231" s="131"/>
      <c r="O231" s="91">
        <f>SUM(Q231:R231)</f>
        <v>270185</v>
      </c>
      <c r="P231" s="58">
        <f>O231/$O$232</f>
        <v>0.75778228396256309</v>
      </c>
      <c r="Q231" s="39">
        <v>189228</v>
      </c>
      <c r="R231" s="39">
        <v>80957</v>
      </c>
    </row>
    <row r="232" spans="2:88" ht="25.5" customHeight="1" x14ac:dyDescent="0.3">
      <c r="B232" s="108" t="s">
        <v>163</v>
      </c>
      <c r="C232" s="108"/>
      <c r="D232" s="109"/>
      <c r="E232" s="109"/>
      <c r="F232" s="110">
        <f t="shared" si="14"/>
        <v>0</v>
      </c>
      <c r="G232" s="111">
        <f t="shared" si="15"/>
        <v>0</v>
      </c>
      <c r="H232" s="112">
        <v>0</v>
      </c>
      <c r="I232" s="112">
        <v>0</v>
      </c>
      <c r="K232" s="128"/>
      <c r="L232" s="132" t="s">
        <v>5</v>
      </c>
      <c r="M232" s="132"/>
      <c r="N232" s="132"/>
      <c r="O232" s="46">
        <f>SUM(O228:O231)</f>
        <v>356547</v>
      </c>
      <c r="P232" s="69">
        <f>SUM(P228:P231)</f>
        <v>1</v>
      </c>
      <c r="Q232" s="46">
        <f>SUM(Q228:Q231)</f>
        <v>213678</v>
      </c>
      <c r="R232" s="46">
        <f>SUM(R228:R231)</f>
        <v>142869</v>
      </c>
    </row>
    <row r="233" spans="2:88" ht="25.5" customHeight="1" x14ac:dyDescent="0.3">
      <c r="B233" s="108" t="s">
        <v>164</v>
      </c>
      <c r="C233" s="108"/>
      <c r="D233" s="109"/>
      <c r="E233" s="109"/>
      <c r="F233" s="110">
        <f t="shared" si="14"/>
        <v>0</v>
      </c>
      <c r="G233" s="111">
        <f t="shared" si="15"/>
        <v>0</v>
      </c>
      <c r="H233" s="112">
        <v>0</v>
      </c>
      <c r="I233" s="112">
        <v>0</v>
      </c>
      <c r="K233" s="128"/>
      <c r="M233" s="133"/>
    </row>
    <row r="234" spans="2:88" ht="25.5" customHeight="1" x14ac:dyDescent="0.3">
      <c r="B234" s="108" t="s">
        <v>165</v>
      </c>
      <c r="C234" s="108"/>
      <c r="D234" s="109"/>
      <c r="E234" s="109"/>
      <c r="F234" s="110">
        <f t="shared" si="14"/>
        <v>250531</v>
      </c>
      <c r="G234" s="111">
        <f t="shared" si="15"/>
        <v>0.70265911646991841</v>
      </c>
      <c r="H234" s="112">
        <v>177080</v>
      </c>
      <c r="I234" s="112">
        <v>73451</v>
      </c>
      <c r="K234" s="128"/>
    </row>
    <row r="235" spans="2:88" ht="25.5" customHeight="1" x14ac:dyDescent="0.3">
      <c r="B235" s="108" t="s">
        <v>166</v>
      </c>
      <c r="C235" s="108"/>
      <c r="D235" s="109"/>
      <c r="E235" s="109"/>
      <c r="F235" s="110">
        <f t="shared" si="14"/>
        <v>955</v>
      </c>
      <c r="G235" s="111">
        <f t="shared" si="15"/>
        <v>2.6784687572746369E-3</v>
      </c>
      <c r="H235" s="112">
        <v>638</v>
      </c>
      <c r="I235" s="112">
        <v>317</v>
      </c>
      <c r="K235" s="128"/>
    </row>
    <row r="236" spans="2:88" ht="25.5" customHeight="1" x14ac:dyDescent="0.3">
      <c r="B236" s="108" t="s">
        <v>167</v>
      </c>
      <c r="C236" s="108"/>
      <c r="D236" s="109"/>
      <c r="E236" s="109"/>
      <c r="F236" s="110">
        <f t="shared" si="14"/>
        <v>2261</v>
      </c>
      <c r="G236" s="111">
        <f t="shared" si="15"/>
        <v>6.3413799583224651E-3</v>
      </c>
      <c r="H236" s="112">
        <v>1094</v>
      </c>
      <c r="I236" s="112">
        <v>1167</v>
      </c>
      <c r="K236" s="128"/>
    </row>
    <row r="237" spans="2:88" ht="25.5" customHeight="1" x14ac:dyDescent="0.3">
      <c r="B237" s="108" t="s">
        <v>168</v>
      </c>
      <c r="C237" s="108"/>
      <c r="D237" s="109"/>
      <c r="E237" s="109"/>
      <c r="F237" s="110">
        <f t="shared" si="14"/>
        <v>0</v>
      </c>
      <c r="G237" s="111">
        <f t="shared" si="15"/>
        <v>0</v>
      </c>
      <c r="H237" s="112">
        <v>0</v>
      </c>
      <c r="I237" s="112">
        <v>0</v>
      </c>
      <c r="K237" s="128"/>
    </row>
    <row r="238" spans="2:88" ht="25.5" customHeight="1" x14ac:dyDescent="0.3">
      <c r="B238" s="108" t="s">
        <v>169</v>
      </c>
      <c r="C238" s="108"/>
      <c r="D238" s="109"/>
      <c r="E238" s="109"/>
      <c r="F238" s="110">
        <f t="shared" si="14"/>
        <v>110</v>
      </c>
      <c r="G238" s="111">
        <f t="shared" si="15"/>
        <v>3.0851472596880636E-4</v>
      </c>
      <c r="H238" s="112">
        <v>60</v>
      </c>
      <c r="I238" s="112">
        <v>50</v>
      </c>
      <c r="K238" s="128"/>
    </row>
    <row r="239" spans="2:88" ht="25.5" customHeight="1" x14ac:dyDescent="0.3">
      <c r="B239" s="108" t="s">
        <v>170</v>
      </c>
      <c r="C239" s="108"/>
      <c r="D239" s="109"/>
      <c r="E239" s="109"/>
      <c r="F239" s="110">
        <f t="shared" si="14"/>
        <v>0</v>
      </c>
      <c r="G239" s="111">
        <f t="shared" si="15"/>
        <v>0</v>
      </c>
      <c r="H239" s="112">
        <v>0</v>
      </c>
      <c r="I239" s="112">
        <v>0</v>
      </c>
      <c r="K239" s="128"/>
    </row>
    <row r="240" spans="2:88" ht="25.5" customHeight="1" x14ac:dyDescent="0.3">
      <c r="B240" s="108" t="s">
        <v>171</v>
      </c>
      <c r="C240" s="108"/>
      <c r="D240" s="109"/>
      <c r="E240" s="109"/>
      <c r="F240" s="110">
        <f t="shared" si="14"/>
        <v>0</v>
      </c>
      <c r="G240" s="111">
        <f t="shared" si="15"/>
        <v>0</v>
      </c>
      <c r="H240" s="112">
        <v>0</v>
      </c>
      <c r="I240" s="112">
        <v>0</v>
      </c>
      <c r="K240" s="128"/>
    </row>
    <row r="241" spans="2:18" ht="25.5" customHeight="1" x14ac:dyDescent="0.3">
      <c r="B241" s="108" t="s">
        <v>172</v>
      </c>
      <c r="C241" s="108"/>
      <c r="D241" s="109"/>
      <c r="E241" s="109"/>
      <c r="F241" s="110">
        <f t="shared" si="14"/>
        <v>0</v>
      </c>
      <c r="G241" s="111">
        <f t="shared" si="15"/>
        <v>0</v>
      </c>
      <c r="H241" s="112">
        <v>0</v>
      </c>
      <c r="I241" s="112">
        <v>0</v>
      </c>
      <c r="K241" s="128"/>
      <c r="L241" s="24" t="s">
        <v>173</v>
      </c>
      <c r="M241" s="22"/>
      <c r="N241" s="61" t="s">
        <v>5</v>
      </c>
      <c r="O241" s="62" t="s">
        <v>28</v>
      </c>
      <c r="P241" s="126" t="s">
        <v>154</v>
      </c>
      <c r="Q241" s="127"/>
    </row>
    <row r="242" spans="2:18" ht="25.5" customHeight="1" x14ac:dyDescent="0.3">
      <c r="B242" s="108" t="s">
        <v>174</v>
      </c>
      <c r="C242" s="108"/>
      <c r="D242" s="109"/>
      <c r="E242" s="109"/>
      <c r="F242" s="110">
        <f t="shared" si="14"/>
        <v>1022</v>
      </c>
      <c r="G242" s="111">
        <f t="shared" si="15"/>
        <v>2.8663822721829101E-3</v>
      </c>
      <c r="H242" s="112">
        <v>9</v>
      </c>
      <c r="I242" s="112">
        <v>1013</v>
      </c>
      <c r="K242" s="128"/>
      <c r="L242" s="24"/>
      <c r="M242" s="22"/>
      <c r="N242" s="61"/>
      <c r="O242" s="62"/>
      <c r="P242" s="88" t="s">
        <v>101</v>
      </c>
      <c r="Q242" s="88" t="s">
        <v>102</v>
      </c>
    </row>
    <row r="243" spans="2:18" ht="25.5" customHeight="1" x14ac:dyDescent="0.3">
      <c r="B243" s="108" t="s">
        <v>175</v>
      </c>
      <c r="C243" s="108"/>
      <c r="D243" s="109"/>
      <c r="E243" s="109"/>
      <c r="F243" s="110">
        <f t="shared" si="14"/>
        <v>4932</v>
      </c>
      <c r="G243" s="111">
        <f t="shared" si="15"/>
        <v>1.3832678440710481E-2</v>
      </c>
      <c r="H243" s="112">
        <v>3167</v>
      </c>
      <c r="I243" s="112">
        <v>1765</v>
      </c>
      <c r="K243" s="128"/>
      <c r="L243" s="25" t="s">
        <v>176</v>
      </c>
      <c r="M243" s="25"/>
      <c r="N243" s="91">
        <f>SUM(P243:Q243)</f>
        <v>321580</v>
      </c>
      <c r="O243" s="58">
        <f>N243/$N$245</f>
        <v>0.90192877797317039</v>
      </c>
      <c r="P243" s="39">
        <v>189726</v>
      </c>
      <c r="Q243" s="39">
        <v>131854</v>
      </c>
    </row>
    <row r="244" spans="2:18" ht="25.5" customHeight="1" thickBot="1" x14ac:dyDescent="0.35">
      <c r="B244" s="108" t="s">
        <v>177</v>
      </c>
      <c r="C244" s="108"/>
      <c r="D244" s="109"/>
      <c r="E244" s="109"/>
      <c r="F244" s="110">
        <f t="shared" si="14"/>
        <v>9451</v>
      </c>
      <c r="G244" s="111">
        <f t="shared" si="15"/>
        <v>2.6507024319374444E-2</v>
      </c>
      <c r="H244" s="112">
        <v>5502</v>
      </c>
      <c r="I244" s="112">
        <v>3949</v>
      </c>
      <c r="K244" s="128"/>
      <c r="L244" s="134" t="s">
        <v>178</v>
      </c>
      <c r="M244" s="134"/>
      <c r="N244" s="91">
        <f>SUM(P244:Q244)</f>
        <v>34967</v>
      </c>
      <c r="O244" s="58">
        <f>N244/$N$245</f>
        <v>9.8071222026829566E-2</v>
      </c>
      <c r="P244" s="39">
        <v>23952</v>
      </c>
      <c r="Q244" s="39">
        <v>11015</v>
      </c>
    </row>
    <row r="245" spans="2:18" ht="25.5" customHeight="1" x14ac:dyDescent="0.3">
      <c r="B245" s="108" t="s">
        <v>179</v>
      </c>
      <c r="C245" s="108"/>
      <c r="D245" s="109"/>
      <c r="E245" s="109"/>
      <c r="F245" s="110">
        <f t="shared" si="14"/>
        <v>0</v>
      </c>
      <c r="G245" s="111">
        <f t="shared" si="15"/>
        <v>0</v>
      </c>
      <c r="H245" s="112">
        <v>0</v>
      </c>
      <c r="I245" s="112">
        <v>0</v>
      </c>
      <c r="K245" s="128"/>
      <c r="L245" s="135" t="s">
        <v>5</v>
      </c>
      <c r="M245" s="135"/>
      <c r="N245" s="46">
        <f>SUM(N243:N244)</f>
        <v>356547</v>
      </c>
      <c r="O245" s="69">
        <f>SUM(O243:O244)</f>
        <v>1</v>
      </c>
      <c r="P245" s="46">
        <f>SUM(P243:P244)</f>
        <v>213678</v>
      </c>
      <c r="Q245" s="46">
        <f>SUM(Q243:Q244)</f>
        <v>142869</v>
      </c>
    </row>
    <row r="246" spans="2:18" ht="25.5" customHeight="1" x14ac:dyDescent="0.3">
      <c r="B246" s="108" t="s">
        <v>180</v>
      </c>
      <c r="C246" s="108"/>
      <c r="D246" s="109"/>
      <c r="E246" s="109"/>
      <c r="F246" s="110">
        <f t="shared" si="14"/>
        <v>0</v>
      </c>
      <c r="G246" s="111">
        <f t="shared" si="15"/>
        <v>0</v>
      </c>
      <c r="H246" s="112">
        <v>0</v>
      </c>
      <c r="I246" s="112">
        <v>0</v>
      </c>
      <c r="K246" s="128"/>
    </row>
    <row r="247" spans="2:18" ht="25.5" customHeight="1" x14ac:dyDescent="0.3">
      <c r="B247" s="108" t="s">
        <v>181</v>
      </c>
      <c r="C247" s="108"/>
      <c r="D247" s="109"/>
      <c r="E247" s="109"/>
      <c r="F247" s="110">
        <f t="shared" si="14"/>
        <v>0</v>
      </c>
      <c r="G247" s="111">
        <f t="shared" si="15"/>
        <v>0</v>
      </c>
      <c r="H247" s="112">
        <v>0</v>
      </c>
      <c r="I247" s="112">
        <v>0</v>
      </c>
      <c r="K247" s="128"/>
      <c r="N247" s="51"/>
      <c r="O247" s="51"/>
      <c r="P247" s="51"/>
      <c r="Q247" s="51"/>
      <c r="R247" s="51"/>
    </row>
    <row r="248" spans="2:18" ht="25.5" customHeight="1" x14ac:dyDescent="0.3">
      <c r="B248" s="108" t="s">
        <v>182</v>
      </c>
      <c r="C248" s="108"/>
      <c r="D248" s="109"/>
      <c r="E248" s="109"/>
      <c r="F248" s="110">
        <f t="shared" si="14"/>
        <v>0</v>
      </c>
      <c r="G248" s="111">
        <f t="shared" si="15"/>
        <v>0</v>
      </c>
      <c r="H248" s="112">
        <v>0</v>
      </c>
      <c r="I248" s="112">
        <v>0</v>
      </c>
      <c r="K248" s="128"/>
    </row>
    <row r="249" spans="2:18" ht="25.5" customHeight="1" x14ac:dyDescent="0.3">
      <c r="B249" s="108" t="s">
        <v>183</v>
      </c>
      <c r="C249" s="108"/>
      <c r="D249" s="109"/>
      <c r="E249" s="109"/>
      <c r="F249" s="110">
        <f t="shared" si="14"/>
        <v>0</v>
      </c>
      <c r="G249" s="111">
        <f t="shared" si="15"/>
        <v>0</v>
      </c>
      <c r="H249" s="112">
        <v>0</v>
      </c>
      <c r="I249" s="112">
        <v>0</v>
      </c>
      <c r="K249" s="128"/>
    </row>
    <row r="250" spans="2:18" ht="25.5" customHeight="1" x14ac:dyDescent="0.3">
      <c r="B250" s="108" t="s">
        <v>184</v>
      </c>
      <c r="C250" s="108"/>
      <c r="D250" s="109"/>
      <c r="E250" s="109"/>
      <c r="F250" s="110">
        <f t="shared" si="14"/>
        <v>0</v>
      </c>
      <c r="G250" s="111">
        <f t="shared" si="15"/>
        <v>0</v>
      </c>
      <c r="H250" s="112">
        <v>0</v>
      </c>
      <c r="I250" s="112">
        <v>0</v>
      </c>
      <c r="K250" s="128"/>
    </row>
    <row r="251" spans="2:18" ht="25.5" customHeight="1" x14ac:dyDescent="0.3">
      <c r="B251" s="108" t="s">
        <v>185</v>
      </c>
      <c r="C251" s="108"/>
      <c r="D251" s="109"/>
      <c r="E251" s="109"/>
      <c r="F251" s="110">
        <f t="shared" si="14"/>
        <v>0</v>
      </c>
      <c r="G251" s="111">
        <f t="shared" si="15"/>
        <v>0</v>
      </c>
      <c r="H251" s="112">
        <v>0</v>
      </c>
      <c r="I251" s="112">
        <v>0</v>
      </c>
      <c r="K251" s="128"/>
      <c r="R251"/>
    </row>
    <row r="252" spans="2:18" ht="25.5" customHeight="1" x14ac:dyDescent="0.3">
      <c r="B252" s="108" t="s">
        <v>186</v>
      </c>
      <c r="C252" s="108"/>
      <c r="D252" s="109"/>
      <c r="E252" s="109"/>
      <c r="F252" s="110">
        <f t="shared" si="14"/>
        <v>0</v>
      </c>
      <c r="G252" s="111">
        <f t="shared" si="15"/>
        <v>0</v>
      </c>
      <c r="H252" s="112">
        <v>0</v>
      </c>
      <c r="I252" s="112">
        <v>0</v>
      </c>
      <c r="K252" s="128"/>
      <c r="R252"/>
    </row>
    <row r="253" spans="2:18" ht="25.5" customHeight="1" x14ac:dyDescent="0.3">
      <c r="B253" s="108" t="s">
        <v>187</v>
      </c>
      <c r="C253" s="108"/>
      <c r="D253" s="109"/>
      <c r="E253" s="109"/>
      <c r="F253" s="110">
        <f t="shared" si="14"/>
        <v>0</v>
      </c>
      <c r="G253" s="111">
        <f t="shared" si="15"/>
        <v>0</v>
      </c>
      <c r="H253" s="112">
        <v>0</v>
      </c>
      <c r="I253" s="112">
        <v>0</v>
      </c>
      <c r="K253" s="128"/>
      <c r="R253"/>
    </row>
    <row r="254" spans="2:18" ht="25.5" customHeight="1" x14ac:dyDescent="0.3">
      <c r="B254" s="108" t="s">
        <v>188</v>
      </c>
      <c r="C254" s="108"/>
      <c r="D254" s="109"/>
      <c r="E254" s="109"/>
      <c r="F254" s="110">
        <f t="shared" si="14"/>
        <v>0</v>
      </c>
      <c r="G254" s="111">
        <f t="shared" si="15"/>
        <v>0</v>
      </c>
      <c r="H254" s="112">
        <v>0</v>
      </c>
      <c r="I254" s="112">
        <v>0</v>
      </c>
      <c r="K254" s="128"/>
      <c r="R254"/>
    </row>
    <row r="255" spans="2:18" ht="25.5" customHeight="1" x14ac:dyDescent="0.3">
      <c r="B255" s="108" t="s">
        <v>189</v>
      </c>
      <c r="C255" s="108"/>
      <c r="D255" s="109"/>
      <c r="E255" s="109"/>
      <c r="F255" s="110">
        <f t="shared" si="14"/>
        <v>0</v>
      </c>
      <c r="G255" s="111">
        <f t="shared" si="15"/>
        <v>0</v>
      </c>
      <c r="H255" s="112">
        <v>0</v>
      </c>
      <c r="I255" s="112">
        <v>0</v>
      </c>
      <c r="K255" s="128"/>
      <c r="R255"/>
    </row>
    <row r="256" spans="2:18" ht="25.5" customHeight="1" x14ac:dyDescent="0.3">
      <c r="B256" s="108" t="s">
        <v>190</v>
      </c>
      <c r="C256" s="108"/>
      <c r="D256" s="109"/>
      <c r="E256" s="109"/>
      <c r="F256" s="110">
        <f t="shared" si="14"/>
        <v>0</v>
      </c>
      <c r="G256" s="111">
        <f t="shared" si="15"/>
        <v>0</v>
      </c>
      <c r="H256" s="112">
        <v>0</v>
      </c>
      <c r="I256" s="112">
        <v>0</v>
      </c>
      <c r="K256" s="128"/>
      <c r="R256"/>
    </row>
    <row r="257" spans="2:20" ht="25.5" customHeight="1" x14ac:dyDescent="0.3">
      <c r="B257" s="108" t="s">
        <v>191</v>
      </c>
      <c r="C257" s="108"/>
      <c r="D257" s="109"/>
      <c r="E257" s="109"/>
      <c r="F257" s="110">
        <f t="shared" si="14"/>
        <v>0</v>
      </c>
      <c r="G257" s="111">
        <f t="shared" si="15"/>
        <v>0</v>
      </c>
      <c r="H257" s="112">
        <v>0</v>
      </c>
      <c r="I257" s="112">
        <v>0</v>
      </c>
      <c r="K257" s="128"/>
      <c r="R257"/>
    </row>
    <row r="258" spans="2:20" ht="25.5" customHeight="1" x14ac:dyDescent="0.3">
      <c r="B258" s="108" t="s">
        <v>192</v>
      </c>
      <c r="C258" s="108"/>
      <c r="D258" s="109"/>
      <c r="E258" s="109"/>
      <c r="F258" s="110">
        <f t="shared" si="14"/>
        <v>2800</v>
      </c>
      <c r="G258" s="111">
        <f t="shared" si="15"/>
        <v>7.8531021155696171E-3</v>
      </c>
      <c r="H258" s="112">
        <v>1631</v>
      </c>
      <c r="I258" s="112">
        <v>1169</v>
      </c>
      <c r="K258" s="128"/>
      <c r="R258"/>
    </row>
    <row r="259" spans="2:20" ht="25.5" customHeight="1" x14ac:dyDescent="0.3">
      <c r="B259" s="108" t="s">
        <v>193</v>
      </c>
      <c r="C259" s="108"/>
      <c r="D259" s="109"/>
      <c r="E259" s="109"/>
      <c r="F259" s="110">
        <f t="shared" si="14"/>
        <v>0</v>
      </c>
      <c r="G259" s="111">
        <f t="shared" si="15"/>
        <v>0</v>
      </c>
      <c r="H259" s="112">
        <v>0</v>
      </c>
      <c r="I259" s="112">
        <v>0</v>
      </c>
      <c r="K259" s="128"/>
      <c r="R259"/>
    </row>
    <row r="260" spans="2:20" ht="25.5" customHeight="1" x14ac:dyDescent="0.3">
      <c r="B260" s="108" t="s">
        <v>194</v>
      </c>
      <c r="C260" s="108"/>
      <c r="D260" s="109"/>
      <c r="E260" s="109"/>
      <c r="F260" s="110">
        <f t="shared" si="14"/>
        <v>0</v>
      </c>
      <c r="G260" s="111">
        <f t="shared" si="15"/>
        <v>0</v>
      </c>
      <c r="H260" s="112">
        <v>0</v>
      </c>
      <c r="I260" s="112">
        <v>0</v>
      </c>
      <c r="K260" s="128"/>
      <c r="R260"/>
    </row>
    <row r="261" spans="2:20" ht="25.5" customHeight="1" x14ac:dyDescent="0.3">
      <c r="B261" s="108" t="s">
        <v>195</v>
      </c>
      <c r="C261" s="108"/>
      <c r="D261" s="109"/>
      <c r="E261" s="109"/>
      <c r="F261" s="110">
        <f t="shared" si="14"/>
        <v>0</v>
      </c>
      <c r="G261" s="111">
        <f t="shared" si="15"/>
        <v>0</v>
      </c>
      <c r="H261" s="112">
        <v>0</v>
      </c>
      <c r="I261" s="112">
        <v>0</v>
      </c>
      <c r="K261" s="128"/>
      <c r="R261"/>
    </row>
    <row r="262" spans="2:20" ht="25.5" customHeight="1" x14ac:dyDescent="0.3">
      <c r="B262" s="108" t="s">
        <v>196</v>
      </c>
      <c r="C262" s="108"/>
      <c r="D262" s="109"/>
      <c r="E262" s="109"/>
      <c r="F262" s="110">
        <f t="shared" si="14"/>
        <v>0</v>
      </c>
      <c r="G262" s="111">
        <f t="shared" si="15"/>
        <v>0</v>
      </c>
      <c r="H262" s="112">
        <v>0</v>
      </c>
      <c r="I262" s="112">
        <v>0</v>
      </c>
      <c r="K262" s="128"/>
      <c r="L262"/>
      <c r="M262"/>
      <c r="N262"/>
      <c r="O262"/>
      <c r="P262"/>
      <c r="Q262"/>
      <c r="R262"/>
    </row>
    <row r="263" spans="2:20" ht="25.5" customHeight="1" x14ac:dyDescent="0.3">
      <c r="B263" s="108" t="s">
        <v>197</v>
      </c>
      <c r="C263" s="108"/>
      <c r="D263" s="109"/>
      <c r="E263" s="109"/>
      <c r="F263" s="110">
        <f t="shared" si="14"/>
        <v>0</v>
      </c>
      <c r="G263" s="111">
        <f t="shared" si="15"/>
        <v>0</v>
      </c>
      <c r="H263" s="112">
        <v>0</v>
      </c>
      <c r="I263" s="112">
        <v>0</v>
      </c>
      <c r="K263" s="128"/>
      <c r="L263" s="24" t="s">
        <v>4</v>
      </c>
      <c r="M263" s="22"/>
      <c r="N263" s="52">
        <v>2024</v>
      </c>
      <c r="O263" s="52">
        <v>2025</v>
      </c>
      <c r="P263" s="136" t="s">
        <v>66</v>
      </c>
      <c r="Q263"/>
      <c r="R263"/>
    </row>
    <row r="264" spans="2:20" ht="25.5" customHeight="1" x14ac:dyDescent="0.3">
      <c r="B264" s="108" t="s">
        <v>198</v>
      </c>
      <c r="C264" s="108"/>
      <c r="D264" s="109"/>
      <c r="E264" s="109"/>
      <c r="F264" s="110">
        <f t="shared" si="14"/>
        <v>0</v>
      </c>
      <c r="G264" s="111">
        <f t="shared" si="15"/>
        <v>0</v>
      </c>
      <c r="H264" s="112">
        <v>0</v>
      </c>
      <c r="I264" s="112">
        <v>0</v>
      </c>
      <c r="K264" s="128"/>
      <c r="L264" s="64" t="s">
        <v>6</v>
      </c>
      <c r="M264" s="64"/>
      <c r="N264" s="65">
        <v>46243</v>
      </c>
      <c r="O264" s="65">
        <v>61165</v>
      </c>
      <c r="P264" s="66">
        <f>O264/N264-1</f>
        <v>0.32268667690245012</v>
      </c>
    </row>
    <row r="265" spans="2:20" ht="25.5" customHeight="1" x14ac:dyDescent="0.3">
      <c r="B265" s="108" t="s">
        <v>199</v>
      </c>
      <c r="C265" s="108"/>
      <c r="D265" s="109"/>
      <c r="E265" s="109"/>
      <c r="F265" s="110">
        <f t="shared" si="14"/>
        <v>753</v>
      </c>
      <c r="G265" s="111">
        <f t="shared" si="15"/>
        <v>2.1119235332228291E-3</v>
      </c>
      <c r="H265" s="112">
        <v>642</v>
      </c>
      <c r="I265" s="112">
        <v>111</v>
      </c>
      <c r="K265" s="128"/>
      <c r="L265" s="64" t="s">
        <v>7</v>
      </c>
      <c r="M265" s="64"/>
      <c r="N265" s="65">
        <v>87827</v>
      </c>
      <c r="O265" s="65">
        <v>98008</v>
      </c>
      <c r="P265" s="66">
        <f>O265/N265-1</f>
        <v>0.11592107210766622</v>
      </c>
    </row>
    <row r="266" spans="2:20" ht="25.5" customHeight="1" thickBot="1" x14ac:dyDescent="0.35">
      <c r="B266" s="108" t="s">
        <v>200</v>
      </c>
      <c r="C266" s="108"/>
      <c r="D266" s="109"/>
      <c r="E266" s="109"/>
      <c r="F266" s="110">
        <f>H266+I266</f>
        <v>0</v>
      </c>
      <c r="G266" s="111">
        <f>F266/$F$283</f>
        <v>0</v>
      </c>
      <c r="H266" s="112">
        <v>0</v>
      </c>
      <c r="I266" s="112">
        <v>0</v>
      </c>
      <c r="K266"/>
      <c r="L266" s="67" t="s">
        <v>8</v>
      </c>
      <c r="M266" s="67"/>
      <c r="N266" s="68">
        <v>189489</v>
      </c>
      <c r="O266" s="68">
        <v>197374</v>
      </c>
      <c r="P266" s="66">
        <f>O266/N266-1</f>
        <v>4.1611914148050877E-2</v>
      </c>
      <c r="Q266"/>
      <c r="R266"/>
    </row>
    <row r="267" spans="2:20" ht="25.5" customHeight="1" x14ac:dyDescent="0.3">
      <c r="B267" s="108" t="s">
        <v>201</v>
      </c>
      <c r="C267" s="108"/>
      <c r="D267" s="109"/>
      <c r="E267" s="109"/>
      <c r="F267" s="110">
        <f t="shared" si="14"/>
        <v>21</v>
      </c>
      <c r="G267" s="111">
        <f t="shared" si="15"/>
        <v>5.8898265866772124E-5</v>
      </c>
      <c r="H267" s="112">
        <v>11</v>
      </c>
      <c r="I267" s="112">
        <v>10</v>
      </c>
      <c r="K267"/>
      <c r="L267" s="45" t="s">
        <v>5</v>
      </c>
      <c r="M267" s="45"/>
      <c r="N267" s="46">
        <f>SUM(N264:N266)</f>
        <v>323559</v>
      </c>
      <c r="O267" s="46">
        <f>SUM(O264:O266)</f>
        <v>356547</v>
      </c>
      <c r="P267" s="69">
        <f>O267/N267-1</f>
        <v>0.10195358497213802</v>
      </c>
      <c r="Q267"/>
      <c r="R267"/>
    </row>
    <row r="268" spans="2:20" ht="25.5" customHeight="1" x14ac:dyDescent="0.3">
      <c r="B268" s="108" t="s">
        <v>202</v>
      </c>
      <c r="C268" s="108"/>
      <c r="D268" s="109"/>
      <c r="E268" s="109"/>
      <c r="F268" s="110">
        <f t="shared" si="14"/>
        <v>0</v>
      </c>
      <c r="G268" s="111">
        <f t="shared" si="15"/>
        <v>0</v>
      </c>
      <c r="H268" s="112">
        <v>0</v>
      </c>
      <c r="I268" s="112">
        <v>0</v>
      </c>
      <c r="K268"/>
      <c r="L268"/>
      <c r="M268"/>
      <c r="N268"/>
      <c r="O268"/>
      <c r="P268"/>
      <c r="Q268"/>
      <c r="R268"/>
    </row>
    <row r="269" spans="2:20" ht="25.5" customHeight="1" x14ac:dyDescent="0.3">
      <c r="B269" s="108" t="s">
        <v>203</v>
      </c>
      <c r="C269" s="108"/>
      <c r="D269" s="109"/>
      <c r="E269" s="109"/>
      <c r="F269" s="110">
        <f t="shared" si="14"/>
        <v>0</v>
      </c>
      <c r="G269" s="111">
        <f t="shared" si="15"/>
        <v>0</v>
      </c>
      <c r="H269" s="112">
        <v>0</v>
      </c>
      <c r="I269" s="112">
        <v>0</v>
      </c>
      <c r="K269"/>
      <c r="L269"/>
      <c r="M269"/>
      <c r="N269"/>
      <c r="O269"/>
      <c r="P269"/>
      <c r="Q269"/>
      <c r="R269"/>
    </row>
    <row r="270" spans="2:20" ht="25.5" customHeight="1" x14ac:dyDescent="0.3">
      <c r="B270" s="108" t="s">
        <v>204</v>
      </c>
      <c r="C270" s="108"/>
      <c r="D270" s="109"/>
      <c r="E270" s="109"/>
      <c r="F270" s="110">
        <f t="shared" si="14"/>
        <v>0</v>
      </c>
      <c r="G270" s="111">
        <f t="shared" si="15"/>
        <v>0</v>
      </c>
      <c r="H270" s="112">
        <v>0</v>
      </c>
      <c r="I270" s="112">
        <v>0</v>
      </c>
      <c r="K270"/>
      <c r="L270"/>
      <c r="M270"/>
      <c r="N270"/>
      <c r="O270"/>
      <c r="P270"/>
      <c r="Q270"/>
      <c r="R270"/>
    </row>
    <row r="271" spans="2:20" ht="25.5" customHeight="1" x14ac:dyDescent="0.3">
      <c r="B271" s="108" t="s">
        <v>205</v>
      </c>
      <c r="C271" s="108"/>
      <c r="D271" s="109"/>
      <c r="E271" s="109"/>
      <c r="F271" s="110">
        <f t="shared" si="14"/>
        <v>0</v>
      </c>
      <c r="G271" s="111">
        <f t="shared" si="15"/>
        <v>0</v>
      </c>
      <c r="H271" s="112">
        <v>0</v>
      </c>
      <c r="I271" s="112">
        <v>0</v>
      </c>
      <c r="K271"/>
      <c r="L271"/>
      <c r="M271"/>
      <c r="N271"/>
      <c r="O271"/>
      <c r="P271"/>
      <c r="Q271"/>
      <c r="R271"/>
    </row>
    <row r="272" spans="2:20" ht="25.5" customHeight="1" x14ac:dyDescent="0.3">
      <c r="B272" s="108" t="s">
        <v>206</v>
      </c>
      <c r="C272" s="108"/>
      <c r="D272" s="109"/>
      <c r="E272" s="109"/>
      <c r="F272" s="110">
        <f t="shared" si="14"/>
        <v>0</v>
      </c>
      <c r="G272" s="111">
        <f t="shared" si="15"/>
        <v>0</v>
      </c>
      <c r="H272" s="112">
        <v>0</v>
      </c>
      <c r="I272" s="112">
        <v>0</v>
      </c>
      <c r="K272"/>
      <c r="L272"/>
      <c r="M272"/>
      <c r="N272"/>
      <c r="O272"/>
      <c r="P272"/>
      <c r="Q272"/>
      <c r="R272"/>
      <c r="T272"/>
    </row>
    <row r="273" spans="1:54" ht="25.5" customHeight="1" x14ac:dyDescent="0.3">
      <c r="B273" s="108" t="s">
        <v>207</v>
      </c>
      <c r="C273" s="108"/>
      <c r="D273" s="109"/>
      <c r="E273" s="109"/>
      <c r="F273" s="110">
        <f t="shared" si="14"/>
        <v>14365</v>
      </c>
      <c r="G273" s="111">
        <f t="shared" si="15"/>
        <v>4.028921853219912E-2</v>
      </c>
      <c r="H273" s="112">
        <v>10877</v>
      </c>
      <c r="I273" s="112">
        <v>3488</v>
      </c>
      <c r="K273"/>
      <c r="L273"/>
      <c r="M273"/>
      <c r="N273"/>
      <c r="O273"/>
      <c r="P273"/>
      <c r="Q273"/>
      <c r="R273"/>
      <c r="T273"/>
    </row>
    <row r="274" spans="1:54" ht="25.5" customHeight="1" x14ac:dyDescent="0.3">
      <c r="B274" s="108" t="s">
        <v>208</v>
      </c>
      <c r="C274" s="108"/>
      <c r="D274" s="109"/>
      <c r="E274" s="109"/>
      <c r="F274" s="110">
        <f t="shared" si="14"/>
        <v>41</v>
      </c>
      <c r="G274" s="111">
        <f t="shared" si="15"/>
        <v>1.149918524065551E-4</v>
      </c>
      <c r="H274" s="112">
        <v>0</v>
      </c>
      <c r="I274" s="112">
        <v>41</v>
      </c>
      <c r="K274" s="128"/>
      <c r="L274"/>
      <c r="M274"/>
      <c r="N274"/>
      <c r="O274"/>
      <c r="P274"/>
      <c r="R274" s="137"/>
      <c r="S274" s="137"/>
      <c r="T274"/>
      <c r="V274" s="5"/>
      <c r="W274" s="5"/>
      <c r="BA274" s="2"/>
      <c r="BB274" s="2"/>
    </row>
    <row r="275" spans="1:54" ht="25.5" customHeight="1" x14ac:dyDescent="0.3">
      <c r="B275" s="108" t="s">
        <v>209</v>
      </c>
      <c r="C275" s="108"/>
      <c r="D275" s="109"/>
      <c r="E275" s="109"/>
      <c r="F275" s="110">
        <f t="shared" si="14"/>
        <v>12645</v>
      </c>
      <c r="G275" s="111">
        <f t="shared" si="15"/>
        <v>3.5465170089777787E-2</v>
      </c>
      <c r="H275" s="112">
        <v>12643</v>
      </c>
      <c r="I275" s="112">
        <v>2</v>
      </c>
      <c r="K275" s="128"/>
      <c r="L275"/>
      <c r="M275"/>
      <c r="N275"/>
      <c r="O275"/>
      <c r="P275"/>
      <c r="R275" s="137"/>
      <c r="S275" s="137"/>
      <c r="T275"/>
      <c r="V275" s="5"/>
      <c r="W275" s="5"/>
      <c r="BA275" s="2"/>
      <c r="BB275" s="2"/>
    </row>
    <row r="276" spans="1:54" ht="25.5" customHeight="1" x14ac:dyDescent="0.3">
      <c r="B276" s="108" t="s">
        <v>210</v>
      </c>
      <c r="C276" s="108"/>
      <c r="D276" s="109"/>
      <c r="E276" s="109"/>
      <c r="F276" s="110">
        <f t="shared" si="14"/>
        <v>0</v>
      </c>
      <c r="G276" s="111">
        <f t="shared" si="15"/>
        <v>0</v>
      </c>
      <c r="H276" s="112">
        <v>0</v>
      </c>
      <c r="I276" s="112">
        <v>0</v>
      </c>
      <c r="K276" s="128"/>
      <c r="L276"/>
      <c r="M276"/>
      <c r="N276"/>
      <c r="O276"/>
      <c r="P276"/>
      <c r="R276" s="137"/>
      <c r="S276" s="137"/>
      <c r="T276"/>
      <c r="V276" s="5"/>
      <c r="W276" s="5"/>
      <c r="BA276" s="2"/>
      <c r="BB276" s="2"/>
    </row>
    <row r="277" spans="1:54" ht="25.5" customHeight="1" x14ac:dyDescent="0.3">
      <c r="B277" s="108" t="s">
        <v>211</v>
      </c>
      <c r="C277" s="108"/>
      <c r="D277" s="109"/>
      <c r="E277" s="109"/>
      <c r="F277" s="110">
        <f t="shared" si="14"/>
        <v>0</v>
      </c>
      <c r="G277" s="111">
        <f t="shared" si="15"/>
        <v>0</v>
      </c>
      <c r="H277" s="112">
        <v>0</v>
      </c>
      <c r="I277" s="112">
        <v>0</v>
      </c>
      <c r="K277" s="128"/>
      <c r="L277" s="128"/>
      <c r="T277"/>
    </row>
    <row r="278" spans="1:54" ht="25.5" customHeight="1" x14ac:dyDescent="0.3">
      <c r="B278" s="108" t="s">
        <v>212</v>
      </c>
      <c r="C278" s="108"/>
      <c r="D278" s="109"/>
      <c r="E278" s="109"/>
      <c r="F278" s="110">
        <f t="shared" si="14"/>
        <v>187</v>
      </c>
      <c r="G278" s="111">
        <f t="shared" si="15"/>
        <v>5.2447503414697078E-4</v>
      </c>
      <c r="H278" s="112">
        <v>187</v>
      </c>
      <c r="I278" s="112">
        <v>0</v>
      </c>
      <c r="K278" s="128"/>
      <c r="L278" s="128"/>
      <c r="T278" s="137"/>
    </row>
    <row r="279" spans="1:54" ht="25.5" customHeight="1" x14ac:dyDescent="0.3">
      <c r="B279" s="108" t="s">
        <v>213</v>
      </c>
      <c r="C279" s="108"/>
      <c r="D279" s="109"/>
      <c r="E279" s="109"/>
      <c r="F279" s="110">
        <f t="shared" si="14"/>
        <v>0</v>
      </c>
      <c r="G279" s="111">
        <f t="shared" si="15"/>
        <v>0</v>
      </c>
      <c r="H279" s="112">
        <v>0</v>
      </c>
      <c r="I279" s="112">
        <v>0</v>
      </c>
      <c r="K279" s="128"/>
      <c r="L279" s="128"/>
      <c r="T279" s="137"/>
    </row>
    <row r="280" spans="1:54" ht="25.5" customHeight="1" x14ac:dyDescent="0.3">
      <c r="B280" s="108" t="s">
        <v>214</v>
      </c>
      <c r="C280" s="108"/>
      <c r="D280" s="109"/>
      <c r="E280" s="109"/>
      <c r="F280" s="110">
        <f t="shared" si="14"/>
        <v>0</v>
      </c>
      <c r="G280" s="111">
        <f t="shared" si="15"/>
        <v>0</v>
      </c>
      <c r="H280" s="112">
        <v>0</v>
      </c>
      <c r="I280" s="112">
        <v>0</v>
      </c>
      <c r="K280" s="128"/>
      <c r="L280" s="128"/>
      <c r="T280" s="137"/>
    </row>
    <row r="281" spans="1:54" ht="25.5" customHeight="1" x14ac:dyDescent="0.3">
      <c r="B281" s="108" t="s">
        <v>215</v>
      </c>
      <c r="C281" s="108"/>
      <c r="D281" s="109"/>
      <c r="E281" s="109"/>
      <c r="F281" s="110">
        <f t="shared" si="14"/>
        <v>0</v>
      </c>
      <c r="G281" s="111">
        <f t="shared" si="15"/>
        <v>0</v>
      </c>
      <c r="H281" s="112">
        <v>0</v>
      </c>
      <c r="I281" s="112">
        <v>0</v>
      </c>
      <c r="K281" s="128"/>
      <c r="L281" s="128"/>
      <c r="M281" s="128"/>
      <c r="N281" s="128"/>
      <c r="O281" s="128"/>
      <c r="P281" s="128"/>
      <c r="Q281" s="128"/>
      <c r="R281" s="128"/>
      <c r="S281" s="128"/>
      <c r="T281" s="137"/>
    </row>
    <row r="282" spans="1:54" ht="25.5" customHeight="1" thickBot="1" x14ac:dyDescent="0.35">
      <c r="B282" s="108" t="s">
        <v>144</v>
      </c>
      <c r="C282" s="122"/>
      <c r="D282" s="122"/>
      <c r="E282" s="122"/>
      <c r="F282" s="110">
        <f>H282+I282</f>
        <v>175</v>
      </c>
      <c r="G282" s="111">
        <f>F282/$F$283</f>
        <v>4.9081888222310107E-4</v>
      </c>
      <c r="H282" s="138">
        <v>113</v>
      </c>
      <c r="I282" s="138">
        <v>62</v>
      </c>
      <c r="K282" s="128"/>
      <c r="L282" s="128"/>
      <c r="M282" s="128"/>
      <c r="N282" s="128"/>
      <c r="O282" s="128"/>
      <c r="P282" s="128"/>
      <c r="Q282" s="128"/>
      <c r="R282" s="128"/>
      <c r="S282" s="128"/>
      <c r="T282" s="137"/>
    </row>
    <row r="283" spans="1:54" ht="19.5" customHeight="1" x14ac:dyDescent="0.3">
      <c r="B283" s="139" t="s">
        <v>5</v>
      </c>
      <c r="C283" s="139"/>
      <c r="D283" s="139"/>
      <c r="E283" s="139"/>
      <c r="F283" s="46">
        <f>SUM(F228:F282)</f>
        <v>356547</v>
      </c>
      <c r="G283" s="69">
        <f>SUM(G228:G282)</f>
        <v>1.0000000000000002</v>
      </c>
      <c r="H283" s="46">
        <f>SUM(H228:H282)</f>
        <v>213678</v>
      </c>
      <c r="I283" s="46">
        <f>SUM(I228:I282)</f>
        <v>142869</v>
      </c>
      <c r="K283" s="128"/>
      <c r="L283" s="128"/>
      <c r="M283" s="128"/>
      <c r="N283" s="128"/>
      <c r="O283" s="128"/>
      <c r="P283" s="128"/>
      <c r="Q283" s="128"/>
      <c r="R283" s="128" t="s">
        <v>216</v>
      </c>
      <c r="S283" s="128"/>
      <c r="T283" s="137"/>
    </row>
    <row r="284" spans="1:54" ht="19.5" customHeight="1" x14ac:dyDescent="0.3">
      <c r="A284" s="128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37"/>
    </row>
    <row r="285" spans="1:54" ht="19.5" customHeight="1" x14ac:dyDescent="0.3">
      <c r="A285" s="128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37"/>
    </row>
    <row r="286" spans="1:54" ht="19.149999999999999" customHeight="1" x14ac:dyDescent="0.3">
      <c r="A286" s="128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37"/>
    </row>
    <row r="287" spans="1:54" ht="19.5" customHeight="1" x14ac:dyDescent="0.3">
      <c r="A287" s="128"/>
      <c r="B287" s="140" t="s">
        <v>4</v>
      </c>
      <c r="C287" s="141" t="s">
        <v>5</v>
      </c>
      <c r="D287" s="142" t="s">
        <v>9</v>
      </c>
      <c r="E287" s="143"/>
      <c r="F287" s="143"/>
      <c r="G287" s="142" t="s">
        <v>10</v>
      </c>
      <c r="H287" s="143"/>
      <c r="I287" s="143"/>
      <c r="J287" s="142" t="s">
        <v>11</v>
      </c>
      <c r="K287" s="143"/>
      <c r="L287" s="143"/>
      <c r="M287" s="142" t="s">
        <v>12</v>
      </c>
      <c r="N287" s="143"/>
      <c r="O287" s="143" t="s">
        <v>13</v>
      </c>
      <c r="P287" s="142" t="s">
        <v>13</v>
      </c>
      <c r="Q287" s="143"/>
      <c r="R287" s="143"/>
      <c r="T287" s="137"/>
    </row>
    <row r="288" spans="1:54" ht="19.5" customHeight="1" x14ac:dyDescent="0.3">
      <c r="A288" s="128"/>
      <c r="B288" s="140"/>
      <c r="C288" s="141"/>
      <c r="D288" s="62" t="s">
        <v>217</v>
      </c>
      <c r="E288" s="126" t="s">
        <v>154</v>
      </c>
      <c r="F288" s="127"/>
      <c r="G288" s="62" t="s">
        <v>217</v>
      </c>
      <c r="H288" s="126" t="s">
        <v>154</v>
      </c>
      <c r="I288" s="127"/>
      <c r="J288" s="62" t="s">
        <v>217</v>
      </c>
      <c r="K288" s="126" t="s">
        <v>154</v>
      </c>
      <c r="L288" s="127"/>
      <c r="M288" s="62" t="s">
        <v>217</v>
      </c>
      <c r="N288" s="126" t="s">
        <v>154</v>
      </c>
      <c r="O288" s="127"/>
      <c r="P288" s="62" t="s">
        <v>217</v>
      </c>
      <c r="Q288" s="126" t="s">
        <v>154</v>
      </c>
      <c r="R288" s="127"/>
      <c r="T288" s="137"/>
    </row>
    <row r="289" spans="1:20" ht="19.5" customHeight="1" x14ac:dyDescent="0.3">
      <c r="A289" s="128"/>
      <c r="B289" s="140"/>
      <c r="C289" s="141"/>
      <c r="D289" s="62"/>
      <c r="E289" s="88" t="s">
        <v>101</v>
      </c>
      <c r="F289" s="88" t="s">
        <v>102</v>
      </c>
      <c r="G289" s="62"/>
      <c r="H289" s="88" t="s">
        <v>101</v>
      </c>
      <c r="I289" s="88" t="s">
        <v>102</v>
      </c>
      <c r="J289" s="62"/>
      <c r="K289" s="88" t="s">
        <v>101</v>
      </c>
      <c r="L289" s="88" t="s">
        <v>102</v>
      </c>
      <c r="M289" s="62"/>
      <c r="N289" s="88" t="s">
        <v>101</v>
      </c>
      <c r="O289" s="88" t="s">
        <v>102</v>
      </c>
      <c r="P289" s="62"/>
      <c r="Q289" s="88" t="s">
        <v>101</v>
      </c>
      <c r="R289" s="88" t="s">
        <v>102</v>
      </c>
      <c r="T289" s="137"/>
    </row>
    <row r="290" spans="1:20" ht="19.5" customHeight="1" x14ac:dyDescent="0.3">
      <c r="A290" s="128"/>
      <c r="B290" s="25" t="s">
        <v>6</v>
      </c>
      <c r="C290" s="91">
        <f>D290+G290+J290+M290+P290</f>
        <v>61165</v>
      </c>
      <c r="D290" s="91">
        <f>E290+F290</f>
        <v>1250</v>
      </c>
      <c r="E290" s="39">
        <v>0</v>
      </c>
      <c r="F290" s="39">
        <v>1250</v>
      </c>
      <c r="G290" s="91">
        <f>H290+I290</f>
        <v>6</v>
      </c>
      <c r="H290" s="39">
        <v>4</v>
      </c>
      <c r="I290" s="39">
        <v>2</v>
      </c>
      <c r="J290" s="91">
        <f>K290+L290</f>
        <v>43885</v>
      </c>
      <c r="K290" s="39">
        <v>28366</v>
      </c>
      <c r="L290" s="39">
        <v>15519</v>
      </c>
      <c r="M290" s="91">
        <f>N290+O290</f>
        <v>1994</v>
      </c>
      <c r="N290" s="39">
        <v>1345</v>
      </c>
      <c r="O290" s="39">
        <v>649</v>
      </c>
      <c r="P290" s="91">
        <f>Q290+R290</f>
        <v>14030</v>
      </c>
      <c r="Q290" s="39">
        <v>5256</v>
      </c>
      <c r="R290" s="39">
        <v>8774</v>
      </c>
      <c r="S290" s="128"/>
      <c r="T290" s="137"/>
    </row>
    <row r="291" spans="1:20" ht="19.5" customHeight="1" x14ac:dyDescent="0.3">
      <c r="A291" s="128"/>
      <c r="B291" s="25" t="s">
        <v>7</v>
      </c>
      <c r="C291" s="91">
        <f>D291+G291+J291+M291+P291</f>
        <v>98008</v>
      </c>
      <c r="D291" s="91">
        <f>E291+F291</f>
        <v>2780</v>
      </c>
      <c r="E291" s="39">
        <v>0</v>
      </c>
      <c r="F291" s="39">
        <v>2780</v>
      </c>
      <c r="G291" s="91">
        <f>H291+I291</f>
        <v>0</v>
      </c>
      <c r="H291" s="39">
        <v>0</v>
      </c>
      <c r="I291" s="39">
        <v>0</v>
      </c>
      <c r="J291" s="91">
        <f>K291+L291</f>
        <v>67284</v>
      </c>
      <c r="K291" s="39">
        <v>44336</v>
      </c>
      <c r="L291" s="39">
        <v>22948</v>
      </c>
      <c r="M291" s="91">
        <f>N291+O291</f>
        <v>2775</v>
      </c>
      <c r="N291" s="39">
        <v>1744</v>
      </c>
      <c r="O291" s="39">
        <v>1031</v>
      </c>
      <c r="P291" s="91">
        <f>Q291+R291</f>
        <v>25169</v>
      </c>
      <c r="Q291" s="39">
        <v>7040</v>
      </c>
      <c r="R291" s="39">
        <v>18129</v>
      </c>
      <c r="S291" s="128"/>
      <c r="T291" s="137"/>
    </row>
    <row r="292" spans="1:20" ht="19.5" customHeight="1" thickBot="1" x14ac:dyDescent="0.35">
      <c r="A292" s="128"/>
      <c r="B292" s="25" t="s">
        <v>8</v>
      </c>
      <c r="C292" s="91">
        <f>D292+G292+J292+M292+P292</f>
        <v>197374</v>
      </c>
      <c r="D292" s="91">
        <f>E292+F292</f>
        <v>3164</v>
      </c>
      <c r="E292" s="39">
        <v>0</v>
      </c>
      <c r="F292" s="39">
        <v>3164</v>
      </c>
      <c r="G292" s="91">
        <f>H292+I292</f>
        <v>213</v>
      </c>
      <c r="H292" s="39">
        <v>188</v>
      </c>
      <c r="I292" s="39">
        <v>25</v>
      </c>
      <c r="J292" s="91">
        <f>K292+L292</f>
        <v>157782</v>
      </c>
      <c r="K292" s="39">
        <v>115654</v>
      </c>
      <c r="L292" s="39">
        <v>42128</v>
      </c>
      <c r="M292" s="91">
        <f>N292+O292</f>
        <v>3680</v>
      </c>
      <c r="N292" s="39">
        <v>2218</v>
      </c>
      <c r="O292" s="39">
        <v>1462</v>
      </c>
      <c r="P292" s="91">
        <f>Q292+R292</f>
        <v>32535</v>
      </c>
      <c r="Q292" s="39">
        <v>7527</v>
      </c>
      <c r="R292" s="39">
        <v>25008</v>
      </c>
      <c r="S292" s="128"/>
      <c r="T292" s="137"/>
    </row>
    <row r="293" spans="1:20" ht="19.5" customHeight="1" x14ac:dyDescent="0.3">
      <c r="A293" s="128"/>
      <c r="B293" s="144" t="s">
        <v>5</v>
      </c>
      <c r="C293" s="46">
        <f>SUM(D293+G293+J293+M293+P293)</f>
        <v>356547</v>
      </c>
      <c r="D293" s="46">
        <f t="shared" ref="D293:R293" si="17">SUM(D290:D292)</f>
        <v>7194</v>
      </c>
      <c r="E293" s="46">
        <f t="shared" si="17"/>
        <v>0</v>
      </c>
      <c r="F293" s="46">
        <f t="shared" si="17"/>
        <v>7194</v>
      </c>
      <c r="G293" s="46">
        <f t="shared" si="17"/>
        <v>219</v>
      </c>
      <c r="H293" s="46">
        <f t="shared" si="17"/>
        <v>192</v>
      </c>
      <c r="I293" s="46">
        <f t="shared" si="17"/>
        <v>27</v>
      </c>
      <c r="J293" s="46">
        <f t="shared" si="17"/>
        <v>268951</v>
      </c>
      <c r="K293" s="46">
        <f t="shared" si="17"/>
        <v>188356</v>
      </c>
      <c r="L293" s="46">
        <f t="shared" si="17"/>
        <v>80595</v>
      </c>
      <c r="M293" s="46">
        <f t="shared" si="17"/>
        <v>8449</v>
      </c>
      <c r="N293" s="46">
        <f t="shared" si="17"/>
        <v>5307</v>
      </c>
      <c r="O293" s="46">
        <f t="shared" si="17"/>
        <v>3142</v>
      </c>
      <c r="P293" s="46">
        <f t="shared" si="17"/>
        <v>71734</v>
      </c>
      <c r="Q293" s="46">
        <f t="shared" si="17"/>
        <v>19823</v>
      </c>
      <c r="R293" s="46">
        <f t="shared" si="17"/>
        <v>51911</v>
      </c>
      <c r="S293" s="128"/>
      <c r="T293" s="137"/>
    </row>
    <row r="294" spans="1:20" ht="19.5" customHeight="1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 s="137"/>
    </row>
    <row r="295" spans="1:20" ht="19.5" customHeight="1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 s="137"/>
    </row>
    <row r="296" spans="1:20" ht="19.5" customHeight="1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 s="137"/>
    </row>
    <row r="297" spans="1:20" ht="19.5" customHeight="1" x14ac:dyDescent="0.3">
      <c r="A297"/>
      <c r="B297" s="140" t="s">
        <v>62</v>
      </c>
      <c r="C297" s="141" t="s">
        <v>5</v>
      </c>
      <c r="D297" s="142" t="s">
        <v>9</v>
      </c>
      <c r="E297" s="143"/>
      <c r="F297" s="143"/>
      <c r="G297" s="142" t="s">
        <v>10</v>
      </c>
      <c r="H297" s="143"/>
      <c r="I297" s="143"/>
      <c r="J297" s="142" t="s">
        <v>11</v>
      </c>
      <c r="K297" s="143"/>
      <c r="L297" s="143"/>
      <c r="M297" s="142" t="s">
        <v>12</v>
      </c>
      <c r="N297" s="143"/>
      <c r="O297" s="143" t="s">
        <v>13</v>
      </c>
      <c r="P297" s="142" t="s">
        <v>13</v>
      </c>
      <c r="Q297" s="143"/>
      <c r="R297" s="143"/>
      <c r="S297"/>
      <c r="T297" s="137"/>
    </row>
    <row r="298" spans="1:20" ht="19.5" customHeight="1" x14ac:dyDescent="0.3">
      <c r="A298"/>
      <c r="B298" s="140"/>
      <c r="C298" s="141"/>
      <c r="D298" s="62" t="s">
        <v>217</v>
      </c>
      <c r="E298" s="126" t="s">
        <v>154</v>
      </c>
      <c r="F298" s="127"/>
      <c r="G298" s="62" t="s">
        <v>217</v>
      </c>
      <c r="H298" s="126" t="s">
        <v>154</v>
      </c>
      <c r="I298" s="127"/>
      <c r="J298" s="62" t="s">
        <v>217</v>
      </c>
      <c r="K298" s="126" t="s">
        <v>154</v>
      </c>
      <c r="L298" s="127"/>
      <c r="M298" s="62" t="s">
        <v>217</v>
      </c>
      <c r="N298" s="126" t="s">
        <v>154</v>
      </c>
      <c r="O298" s="127"/>
      <c r="P298" s="62" t="s">
        <v>217</v>
      </c>
      <c r="Q298" s="126" t="s">
        <v>154</v>
      </c>
      <c r="R298" s="127"/>
      <c r="S298"/>
      <c r="T298" s="137"/>
    </row>
    <row r="299" spans="1:20" ht="19.5" customHeight="1" x14ac:dyDescent="0.3">
      <c r="A299"/>
      <c r="B299" s="140"/>
      <c r="C299" s="141"/>
      <c r="D299" s="62"/>
      <c r="E299" s="88" t="s">
        <v>101</v>
      </c>
      <c r="F299" s="88" t="s">
        <v>102</v>
      </c>
      <c r="G299" s="62"/>
      <c r="H299" s="88" t="s">
        <v>101</v>
      </c>
      <c r="I299" s="88" t="s">
        <v>102</v>
      </c>
      <c r="J299" s="62"/>
      <c r="K299" s="88" t="s">
        <v>101</v>
      </c>
      <c r="L299" s="88" t="s">
        <v>102</v>
      </c>
      <c r="M299" s="62"/>
      <c r="N299" s="88" t="s">
        <v>101</v>
      </c>
      <c r="O299" s="88" t="s">
        <v>102</v>
      </c>
      <c r="P299" s="62"/>
      <c r="Q299" s="88" t="s">
        <v>101</v>
      </c>
      <c r="R299" s="88" t="s">
        <v>102</v>
      </c>
      <c r="S299"/>
      <c r="T299" s="137"/>
    </row>
    <row r="300" spans="1:20" ht="28.9" customHeight="1" x14ac:dyDescent="0.3">
      <c r="A300"/>
      <c r="B300" s="25" t="s">
        <v>63</v>
      </c>
      <c r="C300" s="91">
        <f>D300+G300+J300+M300+P300</f>
        <v>7658</v>
      </c>
      <c r="D300" s="91">
        <f>E300+F300</f>
        <v>0</v>
      </c>
      <c r="E300" s="39">
        <v>0</v>
      </c>
      <c r="F300" s="39">
        <v>0</v>
      </c>
      <c r="G300" s="91">
        <f>H300+I300</f>
        <v>0</v>
      </c>
      <c r="H300" s="39">
        <v>0</v>
      </c>
      <c r="I300" s="39">
        <v>0</v>
      </c>
      <c r="J300" s="91">
        <f>K300+L300</f>
        <v>6191</v>
      </c>
      <c r="K300" s="39">
        <v>4083</v>
      </c>
      <c r="L300" s="39">
        <v>2108</v>
      </c>
      <c r="M300" s="91">
        <f>N300+O300</f>
        <v>554</v>
      </c>
      <c r="N300" s="39">
        <v>431</v>
      </c>
      <c r="O300" s="39">
        <v>123</v>
      </c>
      <c r="P300" s="91">
        <f>Q300+R300</f>
        <v>913</v>
      </c>
      <c r="Q300" s="39">
        <v>324</v>
      </c>
      <c r="R300" s="39">
        <v>589</v>
      </c>
      <c r="S300"/>
      <c r="T300" s="137"/>
    </row>
    <row r="301" spans="1:20" ht="28.9" customHeight="1" x14ac:dyDescent="0.3">
      <c r="A301"/>
      <c r="B301" s="25" t="s">
        <v>64</v>
      </c>
      <c r="C301" s="91">
        <f t="shared" ref="C301:C323" si="18">D301+G301+J301+M301+P301</f>
        <v>18074</v>
      </c>
      <c r="D301" s="91">
        <f t="shared" ref="D301:D324" si="19">E301+F301</f>
        <v>0</v>
      </c>
      <c r="E301" s="39">
        <v>0</v>
      </c>
      <c r="F301" s="39">
        <v>0</v>
      </c>
      <c r="G301" s="91">
        <f t="shared" ref="G301:G324" si="20">H301+I301</f>
        <v>0</v>
      </c>
      <c r="H301" s="39">
        <v>0</v>
      </c>
      <c r="I301" s="39">
        <v>0</v>
      </c>
      <c r="J301" s="91">
        <f t="shared" ref="J301:J324" si="21">K301+L301</f>
        <v>13736</v>
      </c>
      <c r="K301" s="39">
        <v>8993</v>
      </c>
      <c r="L301" s="39">
        <v>4743</v>
      </c>
      <c r="M301" s="91">
        <f t="shared" ref="M301:M324" si="22">N301+O301</f>
        <v>194</v>
      </c>
      <c r="N301" s="39">
        <v>93</v>
      </c>
      <c r="O301" s="39">
        <v>101</v>
      </c>
      <c r="P301" s="91">
        <f t="shared" ref="P301:P324" si="23">Q301+R301</f>
        <v>4144</v>
      </c>
      <c r="Q301" s="39">
        <v>952</v>
      </c>
      <c r="R301" s="39">
        <v>3192</v>
      </c>
      <c r="S301"/>
      <c r="T301" s="137"/>
    </row>
    <row r="302" spans="1:20" ht="28.9" customHeight="1" x14ac:dyDescent="0.3">
      <c r="A302"/>
      <c r="B302" s="25" t="s">
        <v>95</v>
      </c>
      <c r="C302" s="91">
        <f>D302+G302+J302+M302+P302</f>
        <v>9853</v>
      </c>
      <c r="D302" s="91">
        <f t="shared" si="19"/>
        <v>0</v>
      </c>
      <c r="E302" s="39">
        <v>0</v>
      </c>
      <c r="F302" s="39">
        <v>0</v>
      </c>
      <c r="G302" s="91">
        <f t="shared" si="20"/>
        <v>3</v>
      </c>
      <c r="H302" s="39">
        <v>2</v>
      </c>
      <c r="I302" s="39">
        <v>1</v>
      </c>
      <c r="J302" s="91">
        <f t="shared" si="21"/>
        <v>6926</v>
      </c>
      <c r="K302" s="39">
        <v>4188</v>
      </c>
      <c r="L302" s="39">
        <v>2738</v>
      </c>
      <c r="M302" s="91">
        <f t="shared" si="22"/>
        <v>228</v>
      </c>
      <c r="N302" s="39">
        <v>112</v>
      </c>
      <c r="O302" s="39">
        <v>116</v>
      </c>
      <c r="P302" s="91">
        <f t="shared" si="23"/>
        <v>2696</v>
      </c>
      <c r="Q302" s="39">
        <v>826</v>
      </c>
      <c r="R302" s="39">
        <v>1870</v>
      </c>
      <c r="S302"/>
      <c r="T302" s="137"/>
    </row>
    <row r="303" spans="1:20" ht="28.9" customHeight="1" x14ac:dyDescent="0.3">
      <c r="A303"/>
      <c r="B303" s="25" t="s">
        <v>67</v>
      </c>
      <c r="C303" s="91">
        <f t="shared" si="18"/>
        <v>19911</v>
      </c>
      <c r="D303" s="91">
        <f t="shared" si="19"/>
        <v>0</v>
      </c>
      <c r="E303" s="39">
        <v>0</v>
      </c>
      <c r="F303" s="39">
        <v>0</v>
      </c>
      <c r="G303" s="91">
        <f t="shared" si="20"/>
        <v>36</v>
      </c>
      <c r="H303" s="39">
        <v>36</v>
      </c>
      <c r="I303" s="39">
        <v>0</v>
      </c>
      <c r="J303" s="91">
        <f t="shared" si="21"/>
        <v>15857</v>
      </c>
      <c r="K303" s="39">
        <v>11619</v>
      </c>
      <c r="L303" s="39">
        <v>4238</v>
      </c>
      <c r="M303" s="91">
        <f t="shared" si="22"/>
        <v>167</v>
      </c>
      <c r="N303" s="39">
        <v>85</v>
      </c>
      <c r="O303" s="39">
        <v>82</v>
      </c>
      <c r="P303" s="91">
        <f t="shared" si="23"/>
        <v>3851</v>
      </c>
      <c r="Q303" s="39">
        <v>1198</v>
      </c>
      <c r="R303" s="39">
        <v>2653</v>
      </c>
      <c r="S303"/>
      <c r="T303" s="137"/>
    </row>
    <row r="304" spans="1:20" ht="28.9" customHeight="1" x14ac:dyDescent="0.3">
      <c r="A304"/>
      <c r="B304" s="25" t="s">
        <v>68</v>
      </c>
      <c r="C304" s="91">
        <f t="shared" si="18"/>
        <v>15961</v>
      </c>
      <c r="D304" s="91">
        <f t="shared" si="19"/>
        <v>0</v>
      </c>
      <c r="E304" s="39">
        <v>0</v>
      </c>
      <c r="F304" s="39">
        <v>0</v>
      </c>
      <c r="G304" s="91">
        <f t="shared" si="20"/>
        <v>0</v>
      </c>
      <c r="H304" s="39">
        <v>0</v>
      </c>
      <c r="I304" s="39">
        <v>0</v>
      </c>
      <c r="J304" s="91">
        <f t="shared" si="21"/>
        <v>12969</v>
      </c>
      <c r="K304" s="39">
        <v>9789</v>
      </c>
      <c r="L304" s="39">
        <v>3180</v>
      </c>
      <c r="M304" s="91">
        <f t="shared" si="22"/>
        <v>385</v>
      </c>
      <c r="N304" s="39">
        <v>216</v>
      </c>
      <c r="O304" s="39">
        <v>169</v>
      </c>
      <c r="P304" s="91">
        <f t="shared" si="23"/>
        <v>2607</v>
      </c>
      <c r="Q304" s="39">
        <v>634</v>
      </c>
      <c r="R304" s="39">
        <v>1973</v>
      </c>
      <c r="S304"/>
      <c r="T304" s="137"/>
    </row>
    <row r="305" spans="1:20" ht="28.9" customHeight="1" x14ac:dyDescent="0.3">
      <c r="A305"/>
      <c r="B305" s="25" t="s">
        <v>69</v>
      </c>
      <c r="C305" s="91">
        <f t="shared" si="18"/>
        <v>14652</v>
      </c>
      <c r="D305" s="91">
        <f t="shared" si="19"/>
        <v>0</v>
      </c>
      <c r="E305" s="39">
        <v>0</v>
      </c>
      <c r="F305" s="39">
        <v>0</v>
      </c>
      <c r="G305" s="91">
        <f t="shared" si="20"/>
        <v>6</v>
      </c>
      <c r="H305" s="39">
        <v>4</v>
      </c>
      <c r="I305" s="39">
        <v>2</v>
      </c>
      <c r="J305" s="91">
        <f t="shared" si="21"/>
        <v>12327</v>
      </c>
      <c r="K305" s="39">
        <v>8249</v>
      </c>
      <c r="L305" s="39">
        <v>4078</v>
      </c>
      <c r="M305" s="91">
        <f t="shared" si="22"/>
        <v>62</v>
      </c>
      <c r="N305" s="39">
        <v>21</v>
      </c>
      <c r="O305" s="39">
        <v>41</v>
      </c>
      <c r="P305" s="91">
        <f t="shared" si="23"/>
        <v>2257</v>
      </c>
      <c r="Q305" s="39">
        <v>959</v>
      </c>
      <c r="R305" s="39">
        <v>1298</v>
      </c>
      <c r="S305"/>
      <c r="T305" s="137"/>
    </row>
    <row r="306" spans="1:20" ht="28.9" customHeight="1" x14ac:dyDescent="0.3">
      <c r="A306"/>
      <c r="B306" s="25" t="s">
        <v>70</v>
      </c>
      <c r="C306" s="91">
        <f t="shared" si="18"/>
        <v>11525</v>
      </c>
      <c r="D306" s="91">
        <f t="shared" si="19"/>
        <v>0</v>
      </c>
      <c r="E306" s="39">
        <v>0</v>
      </c>
      <c r="F306" s="39">
        <v>0</v>
      </c>
      <c r="G306" s="91">
        <f t="shared" si="20"/>
        <v>0</v>
      </c>
      <c r="H306" s="39">
        <v>0</v>
      </c>
      <c r="I306" s="39">
        <v>0</v>
      </c>
      <c r="J306" s="91">
        <f t="shared" si="21"/>
        <v>8398</v>
      </c>
      <c r="K306" s="39">
        <v>6605</v>
      </c>
      <c r="L306" s="39">
        <v>1793</v>
      </c>
      <c r="M306" s="91">
        <f t="shared" si="22"/>
        <v>139</v>
      </c>
      <c r="N306" s="39">
        <v>99</v>
      </c>
      <c r="O306" s="39">
        <v>40</v>
      </c>
      <c r="P306" s="91">
        <f t="shared" si="23"/>
        <v>2988</v>
      </c>
      <c r="Q306" s="39">
        <v>717</v>
      </c>
      <c r="R306" s="39">
        <v>2271</v>
      </c>
      <c r="S306"/>
      <c r="T306" s="137"/>
    </row>
    <row r="307" spans="1:20" ht="28.9" customHeight="1" x14ac:dyDescent="0.3">
      <c r="A307"/>
      <c r="B307" s="25" t="s">
        <v>71</v>
      </c>
      <c r="C307" s="91">
        <f t="shared" si="18"/>
        <v>31964</v>
      </c>
      <c r="D307" s="91">
        <f t="shared" si="19"/>
        <v>0</v>
      </c>
      <c r="E307" s="39">
        <v>0</v>
      </c>
      <c r="F307" s="39">
        <v>0</v>
      </c>
      <c r="G307" s="91">
        <f t="shared" si="20"/>
        <v>0</v>
      </c>
      <c r="H307" s="39">
        <v>0</v>
      </c>
      <c r="I307" s="39">
        <v>0</v>
      </c>
      <c r="J307" s="91">
        <f t="shared" si="21"/>
        <v>24798</v>
      </c>
      <c r="K307" s="39">
        <v>16854</v>
      </c>
      <c r="L307" s="39">
        <v>7944</v>
      </c>
      <c r="M307" s="91">
        <f t="shared" si="22"/>
        <v>2231</v>
      </c>
      <c r="N307" s="39">
        <v>1638</v>
      </c>
      <c r="O307" s="39">
        <v>593</v>
      </c>
      <c r="P307" s="91">
        <f t="shared" si="23"/>
        <v>4935</v>
      </c>
      <c r="Q307" s="39">
        <v>1167</v>
      </c>
      <c r="R307" s="39">
        <v>3768</v>
      </c>
      <c r="S307"/>
      <c r="T307" s="137"/>
    </row>
    <row r="308" spans="1:20" ht="28.9" customHeight="1" x14ac:dyDescent="0.3">
      <c r="A308"/>
      <c r="B308" s="25" t="s">
        <v>72</v>
      </c>
      <c r="C308" s="91">
        <f t="shared" si="18"/>
        <v>6872</v>
      </c>
      <c r="D308" s="91">
        <f t="shared" si="19"/>
        <v>0</v>
      </c>
      <c r="E308" s="39">
        <v>0</v>
      </c>
      <c r="F308" s="39">
        <v>0</v>
      </c>
      <c r="G308" s="91">
        <f t="shared" si="20"/>
        <v>28</v>
      </c>
      <c r="H308" s="39">
        <v>23</v>
      </c>
      <c r="I308" s="39">
        <v>5</v>
      </c>
      <c r="J308" s="91">
        <f t="shared" si="21"/>
        <v>5335</v>
      </c>
      <c r="K308" s="39">
        <v>3918</v>
      </c>
      <c r="L308" s="39">
        <v>1417</v>
      </c>
      <c r="M308" s="91">
        <f t="shared" si="22"/>
        <v>556</v>
      </c>
      <c r="N308" s="39">
        <v>312</v>
      </c>
      <c r="O308" s="39">
        <v>244</v>
      </c>
      <c r="P308" s="91">
        <f t="shared" si="23"/>
        <v>953</v>
      </c>
      <c r="Q308" s="39">
        <v>109</v>
      </c>
      <c r="R308" s="39">
        <v>844</v>
      </c>
      <c r="S308"/>
      <c r="T308" s="137"/>
    </row>
    <row r="309" spans="1:20" ht="28.9" customHeight="1" x14ac:dyDescent="0.3">
      <c r="A309"/>
      <c r="B309" s="25" t="s">
        <v>94</v>
      </c>
      <c r="C309" s="91">
        <f t="shared" si="18"/>
        <v>14635</v>
      </c>
      <c r="D309" s="91">
        <f t="shared" si="19"/>
        <v>614</v>
      </c>
      <c r="E309" s="39">
        <v>0</v>
      </c>
      <c r="F309" s="39">
        <v>614</v>
      </c>
      <c r="G309" s="91">
        <f t="shared" si="20"/>
        <v>0</v>
      </c>
      <c r="H309" s="39">
        <v>0</v>
      </c>
      <c r="I309" s="39">
        <v>0</v>
      </c>
      <c r="J309" s="91">
        <f t="shared" si="21"/>
        <v>12626</v>
      </c>
      <c r="K309" s="39">
        <v>8195</v>
      </c>
      <c r="L309" s="39">
        <v>4431</v>
      </c>
      <c r="M309" s="91">
        <f t="shared" si="22"/>
        <v>387</v>
      </c>
      <c r="N309" s="39">
        <v>263</v>
      </c>
      <c r="O309" s="39">
        <v>124</v>
      </c>
      <c r="P309" s="91">
        <f t="shared" si="23"/>
        <v>1008</v>
      </c>
      <c r="Q309" s="39">
        <v>229</v>
      </c>
      <c r="R309" s="39">
        <v>779</v>
      </c>
      <c r="S309"/>
      <c r="T309" s="137"/>
    </row>
    <row r="310" spans="1:20" ht="28.9" customHeight="1" x14ac:dyDescent="0.3">
      <c r="A310"/>
      <c r="B310" s="25" t="s">
        <v>74</v>
      </c>
      <c r="C310" s="91">
        <f t="shared" si="18"/>
        <v>14567</v>
      </c>
      <c r="D310" s="91">
        <f t="shared" si="19"/>
        <v>0</v>
      </c>
      <c r="E310" s="39">
        <v>0</v>
      </c>
      <c r="F310" s="39">
        <v>0</v>
      </c>
      <c r="G310" s="91">
        <f t="shared" si="20"/>
        <v>0</v>
      </c>
      <c r="H310" s="39">
        <v>0</v>
      </c>
      <c r="I310" s="39">
        <v>0</v>
      </c>
      <c r="J310" s="91">
        <f t="shared" si="21"/>
        <v>12470</v>
      </c>
      <c r="K310" s="39">
        <v>8937</v>
      </c>
      <c r="L310" s="39">
        <v>3533</v>
      </c>
      <c r="M310" s="91">
        <f t="shared" si="22"/>
        <v>87</v>
      </c>
      <c r="N310" s="39">
        <v>44</v>
      </c>
      <c r="O310" s="39">
        <v>43</v>
      </c>
      <c r="P310" s="91">
        <f t="shared" si="23"/>
        <v>2010</v>
      </c>
      <c r="Q310" s="39">
        <v>647</v>
      </c>
      <c r="R310" s="39">
        <v>1363</v>
      </c>
      <c r="S310"/>
      <c r="T310" s="137"/>
    </row>
    <row r="311" spans="1:20" ht="28.9" customHeight="1" x14ac:dyDescent="0.3">
      <c r="A311"/>
      <c r="B311" s="25" t="s">
        <v>98</v>
      </c>
      <c r="C311" s="91">
        <f t="shared" si="18"/>
        <v>22026</v>
      </c>
      <c r="D311" s="91">
        <f t="shared" si="19"/>
        <v>0</v>
      </c>
      <c r="E311" s="39">
        <v>0</v>
      </c>
      <c r="F311" s="39">
        <v>0</v>
      </c>
      <c r="G311" s="91">
        <f t="shared" si="20"/>
        <v>51</v>
      </c>
      <c r="H311" s="39">
        <v>44</v>
      </c>
      <c r="I311" s="39">
        <v>7</v>
      </c>
      <c r="J311" s="91">
        <f t="shared" si="21"/>
        <v>13585</v>
      </c>
      <c r="K311" s="39">
        <v>9484</v>
      </c>
      <c r="L311" s="39">
        <v>4101</v>
      </c>
      <c r="M311" s="91">
        <f t="shared" si="22"/>
        <v>1101</v>
      </c>
      <c r="N311" s="39">
        <v>643</v>
      </c>
      <c r="O311" s="39">
        <v>458</v>
      </c>
      <c r="P311" s="91">
        <f t="shared" si="23"/>
        <v>7289</v>
      </c>
      <c r="Q311" s="39">
        <v>2247</v>
      </c>
      <c r="R311" s="39">
        <v>5042</v>
      </c>
      <c r="S311"/>
      <c r="T311" s="137"/>
    </row>
    <row r="312" spans="1:20" ht="28.9" customHeight="1" x14ac:dyDescent="0.3">
      <c r="A312"/>
      <c r="B312" s="25" t="s">
        <v>76</v>
      </c>
      <c r="C312" s="91">
        <f>D312+G312+J312+M312+P312</f>
        <v>20059</v>
      </c>
      <c r="D312" s="91">
        <f>E312+F312</f>
        <v>701</v>
      </c>
      <c r="E312" s="39">
        <v>0</v>
      </c>
      <c r="F312" s="39">
        <v>701</v>
      </c>
      <c r="G312" s="91">
        <f>H312+I312</f>
        <v>0</v>
      </c>
      <c r="H312" s="39">
        <v>0</v>
      </c>
      <c r="I312" s="39">
        <v>0</v>
      </c>
      <c r="J312" s="91">
        <f>K312+L312</f>
        <v>13266</v>
      </c>
      <c r="K312" s="39">
        <v>10378</v>
      </c>
      <c r="L312" s="39">
        <v>2888</v>
      </c>
      <c r="M312" s="91">
        <f>N312+O312</f>
        <v>270</v>
      </c>
      <c r="N312" s="39">
        <v>226</v>
      </c>
      <c r="O312" s="39">
        <v>44</v>
      </c>
      <c r="P312" s="91">
        <f>Q312+R312</f>
        <v>5822</v>
      </c>
      <c r="Q312" s="39">
        <v>1841</v>
      </c>
      <c r="R312" s="39">
        <v>3981</v>
      </c>
      <c r="S312"/>
      <c r="T312" s="137"/>
    </row>
    <row r="313" spans="1:20" ht="28.9" customHeight="1" x14ac:dyDescent="0.3">
      <c r="A313"/>
      <c r="B313" s="25" t="s">
        <v>77</v>
      </c>
      <c r="C313" s="91">
        <f t="shared" si="18"/>
        <v>10149</v>
      </c>
      <c r="D313" s="91">
        <f t="shared" si="19"/>
        <v>260</v>
      </c>
      <c r="E313" s="39">
        <v>0</v>
      </c>
      <c r="F313" s="39">
        <v>260</v>
      </c>
      <c r="G313" s="91">
        <f t="shared" si="20"/>
        <v>0</v>
      </c>
      <c r="H313" s="39">
        <v>0</v>
      </c>
      <c r="I313" s="39">
        <v>0</v>
      </c>
      <c r="J313" s="91">
        <f t="shared" si="21"/>
        <v>8459</v>
      </c>
      <c r="K313" s="39">
        <v>6005</v>
      </c>
      <c r="L313" s="39">
        <v>2454</v>
      </c>
      <c r="M313" s="91">
        <f>N313+O313</f>
        <v>272</v>
      </c>
      <c r="N313" s="39">
        <v>162</v>
      </c>
      <c r="O313" s="39">
        <v>110</v>
      </c>
      <c r="P313" s="91">
        <f t="shared" si="23"/>
        <v>1158</v>
      </c>
      <c r="Q313" s="39">
        <v>207</v>
      </c>
      <c r="R313" s="39">
        <v>951</v>
      </c>
      <c r="S313"/>
      <c r="T313" s="137"/>
    </row>
    <row r="314" spans="1:20" ht="28.9" customHeight="1" x14ac:dyDescent="0.3">
      <c r="A314"/>
      <c r="B314" s="25" t="s">
        <v>78</v>
      </c>
      <c r="C314" s="91">
        <f t="shared" si="18"/>
        <v>45730</v>
      </c>
      <c r="D314" s="91">
        <f t="shared" si="19"/>
        <v>3302</v>
      </c>
      <c r="E314" s="39">
        <v>0</v>
      </c>
      <c r="F314" s="39">
        <v>3302</v>
      </c>
      <c r="G314" s="91">
        <f t="shared" si="20"/>
        <v>0</v>
      </c>
      <c r="H314" s="39">
        <v>0</v>
      </c>
      <c r="I314" s="39">
        <v>0</v>
      </c>
      <c r="J314" s="91">
        <f t="shared" si="21"/>
        <v>34360</v>
      </c>
      <c r="K314" s="39">
        <v>25497</v>
      </c>
      <c r="L314" s="39">
        <v>8863</v>
      </c>
      <c r="M314" s="91">
        <f t="shared" si="22"/>
        <v>419</v>
      </c>
      <c r="N314" s="39">
        <v>226</v>
      </c>
      <c r="O314" s="39">
        <v>193</v>
      </c>
      <c r="P314" s="91">
        <f t="shared" si="23"/>
        <v>7649</v>
      </c>
      <c r="Q314" s="39">
        <v>3097</v>
      </c>
      <c r="R314" s="39">
        <v>4552</v>
      </c>
      <c r="S314"/>
      <c r="T314" s="137"/>
    </row>
    <row r="315" spans="1:20" ht="28.9" customHeight="1" x14ac:dyDescent="0.3">
      <c r="A315"/>
      <c r="B315" s="25" t="s">
        <v>79</v>
      </c>
      <c r="C315" s="91">
        <f t="shared" si="18"/>
        <v>13262</v>
      </c>
      <c r="D315" s="91">
        <f t="shared" si="19"/>
        <v>572</v>
      </c>
      <c r="E315" s="39">
        <v>0</v>
      </c>
      <c r="F315" s="39">
        <v>572</v>
      </c>
      <c r="G315" s="91">
        <f t="shared" si="20"/>
        <v>0</v>
      </c>
      <c r="H315" s="39">
        <v>0</v>
      </c>
      <c r="I315" s="39">
        <v>0</v>
      </c>
      <c r="J315" s="91">
        <f t="shared" si="21"/>
        <v>9899</v>
      </c>
      <c r="K315" s="39">
        <v>6968</v>
      </c>
      <c r="L315" s="39">
        <v>2931</v>
      </c>
      <c r="M315" s="91">
        <f t="shared" si="22"/>
        <v>194</v>
      </c>
      <c r="N315" s="39">
        <v>78</v>
      </c>
      <c r="O315" s="39">
        <v>116</v>
      </c>
      <c r="P315" s="91">
        <f t="shared" si="23"/>
        <v>2597</v>
      </c>
      <c r="Q315" s="39">
        <v>734</v>
      </c>
      <c r="R315" s="39">
        <v>1863</v>
      </c>
      <c r="S315"/>
      <c r="T315" s="137"/>
    </row>
    <row r="316" spans="1:20" ht="28.9" customHeight="1" x14ac:dyDescent="0.3">
      <c r="A316"/>
      <c r="B316" s="25" t="s">
        <v>80</v>
      </c>
      <c r="C316" s="91">
        <f>D316+G316+J316+M316+P316</f>
        <v>6715</v>
      </c>
      <c r="D316" s="91">
        <f>E316+F316</f>
        <v>691</v>
      </c>
      <c r="E316" s="39">
        <v>0</v>
      </c>
      <c r="F316" s="39">
        <v>691</v>
      </c>
      <c r="G316" s="91">
        <f>H316+I316</f>
        <v>0</v>
      </c>
      <c r="H316" s="39">
        <v>0</v>
      </c>
      <c r="I316" s="39">
        <v>0</v>
      </c>
      <c r="J316" s="91">
        <f>K316+L316</f>
        <v>4672</v>
      </c>
      <c r="K316" s="39">
        <v>3020</v>
      </c>
      <c r="L316" s="39">
        <v>1652</v>
      </c>
      <c r="M316" s="91">
        <f>N316+O316</f>
        <v>61</v>
      </c>
      <c r="N316" s="39">
        <v>36</v>
      </c>
      <c r="O316" s="39">
        <v>25</v>
      </c>
      <c r="P316" s="91">
        <f>Q316+R316</f>
        <v>1291</v>
      </c>
      <c r="Q316" s="39">
        <v>189</v>
      </c>
      <c r="R316" s="39">
        <v>1102</v>
      </c>
      <c r="S316"/>
      <c r="T316" s="137"/>
    </row>
    <row r="317" spans="1:20" ht="28.9" customHeight="1" x14ac:dyDescent="0.3">
      <c r="A317"/>
      <c r="B317" s="25" t="s">
        <v>81</v>
      </c>
      <c r="C317" s="91">
        <f t="shared" si="18"/>
        <v>2510</v>
      </c>
      <c r="D317" s="91">
        <f t="shared" si="19"/>
        <v>0</v>
      </c>
      <c r="E317" s="39">
        <v>0</v>
      </c>
      <c r="F317" s="39">
        <v>0</v>
      </c>
      <c r="G317" s="91">
        <f t="shared" si="20"/>
        <v>0</v>
      </c>
      <c r="H317" s="39">
        <v>0</v>
      </c>
      <c r="I317" s="39">
        <v>0</v>
      </c>
      <c r="J317" s="91">
        <f t="shared" si="21"/>
        <v>1716</v>
      </c>
      <c r="K317" s="39">
        <v>960</v>
      </c>
      <c r="L317" s="39">
        <v>756</v>
      </c>
      <c r="M317" s="91">
        <f t="shared" si="22"/>
        <v>25</v>
      </c>
      <c r="N317" s="39">
        <v>14</v>
      </c>
      <c r="O317" s="39">
        <v>11</v>
      </c>
      <c r="P317" s="91">
        <f t="shared" si="23"/>
        <v>769</v>
      </c>
      <c r="Q317" s="39">
        <v>90</v>
      </c>
      <c r="R317" s="39">
        <v>679</v>
      </c>
      <c r="S317"/>
      <c r="T317" s="137"/>
    </row>
    <row r="318" spans="1:20" ht="28.9" customHeight="1" x14ac:dyDescent="0.3">
      <c r="A318"/>
      <c r="B318" s="25" t="s">
        <v>82</v>
      </c>
      <c r="C318" s="91">
        <f t="shared" si="18"/>
        <v>2948</v>
      </c>
      <c r="D318" s="91">
        <f t="shared" si="19"/>
        <v>0</v>
      </c>
      <c r="E318" s="39">
        <v>0</v>
      </c>
      <c r="F318" s="39">
        <v>0</v>
      </c>
      <c r="G318" s="91">
        <f t="shared" si="20"/>
        <v>0</v>
      </c>
      <c r="H318" s="39">
        <v>0</v>
      </c>
      <c r="I318" s="39">
        <v>0</v>
      </c>
      <c r="J318" s="91">
        <f t="shared" si="21"/>
        <v>1931</v>
      </c>
      <c r="K318" s="39">
        <v>1140</v>
      </c>
      <c r="L318" s="39">
        <v>791</v>
      </c>
      <c r="M318" s="91">
        <f t="shared" si="22"/>
        <v>77</v>
      </c>
      <c r="N318" s="39">
        <v>48</v>
      </c>
      <c r="O318" s="39">
        <v>29</v>
      </c>
      <c r="P318" s="91">
        <f t="shared" si="23"/>
        <v>940</v>
      </c>
      <c r="Q318" s="39">
        <v>350</v>
      </c>
      <c r="R318" s="39">
        <v>590</v>
      </c>
      <c r="S318"/>
      <c r="T318" s="137"/>
    </row>
    <row r="319" spans="1:20" ht="28.9" customHeight="1" x14ac:dyDescent="0.3">
      <c r="A319"/>
      <c r="B319" s="25" t="s">
        <v>83</v>
      </c>
      <c r="C319" s="91">
        <f t="shared" si="18"/>
        <v>5924</v>
      </c>
      <c r="D319" s="91">
        <f t="shared" si="19"/>
        <v>249</v>
      </c>
      <c r="E319" s="39">
        <v>0</v>
      </c>
      <c r="F319" s="39">
        <v>249</v>
      </c>
      <c r="G319" s="91">
        <f t="shared" si="20"/>
        <v>0</v>
      </c>
      <c r="H319" s="39">
        <v>0</v>
      </c>
      <c r="I319" s="39">
        <v>0</v>
      </c>
      <c r="J319" s="91">
        <f t="shared" si="21"/>
        <v>3608</v>
      </c>
      <c r="K319" s="39">
        <v>2461</v>
      </c>
      <c r="L319" s="39">
        <v>1147</v>
      </c>
      <c r="M319" s="91">
        <f t="shared" si="22"/>
        <v>58</v>
      </c>
      <c r="N319" s="39">
        <v>19</v>
      </c>
      <c r="O319" s="39">
        <v>39</v>
      </c>
      <c r="P319" s="91">
        <f t="shared" si="23"/>
        <v>2009</v>
      </c>
      <c r="Q319" s="39">
        <v>387</v>
      </c>
      <c r="R319" s="39">
        <v>1622</v>
      </c>
      <c r="S319"/>
      <c r="T319" s="137"/>
    </row>
    <row r="320" spans="1:20" ht="28.9" customHeight="1" x14ac:dyDescent="0.3">
      <c r="A320"/>
      <c r="B320" s="25" t="s">
        <v>84</v>
      </c>
      <c r="C320" s="91">
        <f t="shared" si="18"/>
        <v>13350</v>
      </c>
      <c r="D320" s="91">
        <f t="shared" si="19"/>
        <v>0</v>
      </c>
      <c r="E320" s="39">
        <v>0</v>
      </c>
      <c r="F320" s="39">
        <v>0</v>
      </c>
      <c r="G320" s="91">
        <f t="shared" si="20"/>
        <v>95</v>
      </c>
      <c r="H320" s="39">
        <v>83</v>
      </c>
      <c r="I320" s="39">
        <v>12</v>
      </c>
      <c r="J320" s="91">
        <f t="shared" si="21"/>
        <v>9900</v>
      </c>
      <c r="K320" s="39">
        <v>7275</v>
      </c>
      <c r="L320" s="39">
        <v>2625</v>
      </c>
      <c r="M320" s="91">
        <f>N320+O320</f>
        <v>108</v>
      </c>
      <c r="N320" s="39">
        <v>88</v>
      </c>
      <c r="O320" s="39">
        <v>20</v>
      </c>
      <c r="P320" s="91">
        <f t="shared" si="23"/>
        <v>3247</v>
      </c>
      <c r="Q320" s="39">
        <v>571</v>
      </c>
      <c r="R320" s="39">
        <v>2676</v>
      </c>
      <c r="S320"/>
      <c r="T320" s="137"/>
    </row>
    <row r="321" spans="1:86" ht="28.9" customHeight="1" x14ac:dyDescent="0.3">
      <c r="A321"/>
      <c r="B321" s="25" t="s">
        <v>85</v>
      </c>
      <c r="C321" s="91">
        <f t="shared" si="18"/>
        <v>13978</v>
      </c>
      <c r="D321" s="91">
        <f t="shared" si="19"/>
        <v>0</v>
      </c>
      <c r="E321" s="39">
        <v>0</v>
      </c>
      <c r="F321" s="39">
        <v>0</v>
      </c>
      <c r="G321" s="91">
        <f t="shared" si="20"/>
        <v>0</v>
      </c>
      <c r="H321" s="39">
        <v>0</v>
      </c>
      <c r="I321" s="39">
        <v>0</v>
      </c>
      <c r="J321" s="91">
        <f t="shared" si="21"/>
        <v>11455</v>
      </c>
      <c r="K321" s="39">
        <v>7472</v>
      </c>
      <c r="L321" s="39">
        <v>3983</v>
      </c>
      <c r="M321" s="91">
        <f t="shared" si="22"/>
        <v>235</v>
      </c>
      <c r="N321" s="39">
        <v>138</v>
      </c>
      <c r="O321" s="39">
        <v>97</v>
      </c>
      <c r="P321" s="91">
        <f t="shared" si="23"/>
        <v>2288</v>
      </c>
      <c r="Q321" s="39">
        <v>568</v>
      </c>
      <c r="R321" s="39">
        <v>1720</v>
      </c>
      <c r="S321"/>
      <c r="T321" s="137"/>
    </row>
    <row r="322" spans="1:86" ht="28.9" customHeight="1" x14ac:dyDescent="0.3">
      <c r="A322"/>
      <c r="B322" s="25" t="s">
        <v>97</v>
      </c>
      <c r="C322" s="91">
        <f t="shared" si="18"/>
        <v>15650</v>
      </c>
      <c r="D322" s="91">
        <f t="shared" si="19"/>
        <v>805</v>
      </c>
      <c r="E322" s="39">
        <v>0</v>
      </c>
      <c r="F322" s="39">
        <v>805</v>
      </c>
      <c r="G322" s="91">
        <f t="shared" si="20"/>
        <v>0</v>
      </c>
      <c r="H322" s="39">
        <v>0</v>
      </c>
      <c r="I322" s="39">
        <v>0</v>
      </c>
      <c r="J322" s="91">
        <f t="shared" si="21"/>
        <v>10528</v>
      </c>
      <c r="K322" s="39">
        <v>6810</v>
      </c>
      <c r="L322" s="39">
        <v>3718</v>
      </c>
      <c r="M322" s="91">
        <f t="shared" si="22"/>
        <v>495</v>
      </c>
      <c r="N322" s="39">
        <v>251</v>
      </c>
      <c r="O322" s="39">
        <v>244</v>
      </c>
      <c r="P322" s="91">
        <f t="shared" si="23"/>
        <v>3822</v>
      </c>
      <c r="Q322" s="39">
        <v>706</v>
      </c>
      <c r="R322" s="39">
        <v>3116</v>
      </c>
      <c r="S322"/>
      <c r="T322" s="137"/>
    </row>
    <row r="323" spans="1:86" ht="28.9" customHeight="1" x14ac:dyDescent="0.3">
      <c r="A323"/>
      <c r="B323" s="25" t="s">
        <v>87</v>
      </c>
      <c r="C323" s="91">
        <f t="shared" si="18"/>
        <v>8745</v>
      </c>
      <c r="D323" s="91">
        <f t="shared" si="19"/>
        <v>0</v>
      </c>
      <c r="E323" s="39">
        <v>0</v>
      </c>
      <c r="F323" s="39">
        <v>0</v>
      </c>
      <c r="G323" s="91">
        <f t="shared" si="20"/>
        <v>0</v>
      </c>
      <c r="H323" s="39">
        <v>0</v>
      </c>
      <c r="I323" s="39">
        <v>0</v>
      </c>
      <c r="J323" s="91">
        <f t="shared" si="21"/>
        <v>6989</v>
      </c>
      <c r="K323" s="39">
        <v>4682</v>
      </c>
      <c r="L323" s="39">
        <v>2307</v>
      </c>
      <c r="M323" s="91">
        <f t="shared" si="22"/>
        <v>18</v>
      </c>
      <c r="N323" s="39">
        <v>8</v>
      </c>
      <c r="O323" s="39">
        <v>10</v>
      </c>
      <c r="P323" s="91">
        <f t="shared" si="23"/>
        <v>1738</v>
      </c>
      <c r="Q323" s="39">
        <v>507</v>
      </c>
      <c r="R323" s="39">
        <v>1231</v>
      </c>
      <c r="S323"/>
      <c r="T323" s="137"/>
    </row>
    <row r="324" spans="1:86" ht="28.9" customHeight="1" x14ac:dyDescent="0.3">
      <c r="A324"/>
      <c r="B324" s="25" t="s">
        <v>88</v>
      </c>
      <c r="C324" s="91">
        <f>D324+G324+J324+M324+P324</f>
        <v>4591</v>
      </c>
      <c r="D324" s="91">
        <f t="shared" si="19"/>
        <v>0</v>
      </c>
      <c r="E324" s="39">
        <v>0</v>
      </c>
      <c r="F324" s="39">
        <v>0</v>
      </c>
      <c r="G324" s="91">
        <f t="shared" si="20"/>
        <v>0</v>
      </c>
      <c r="H324" s="39">
        <v>0</v>
      </c>
      <c r="I324" s="39">
        <v>0</v>
      </c>
      <c r="J324" s="91">
        <f t="shared" si="21"/>
        <v>3233</v>
      </c>
      <c r="K324" s="39">
        <v>2164</v>
      </c>
      <c r="L324" s="39">
        <v>1069</v>
      </c>
      <c r="M324" s="91">
        <f t="shared" si="22"/>
        <v>104</v>
      </c>
      <c r="N324" s="39">
        <v>48</v>
      </c>
      <c r="O324" s="39">
        <v>56</v>
      </c>
      <c r="P324" s="91">
        <f t="shared" si="23"/>
        <v>1254</v>
      </c>
      <c r="Q324" s="39">
        <v>254</v>
      </c>
      <c r="R324" s="39">
        <v>1000</v>
      </c>
      <c r="S324"/>
      <c r="T324" s="137"/>
    </row>
    <row r="325" spans="1:86" ht="28.9" customHeight="1" thickBot="1" x14ac:dyDescent="0.35">
      <c r="A325"/>
      <c r="B325" s="25" t="s">
        <v>89</v>
      </c>
      <c r="C325" s="91">
        <f>D325+G325+J325+M325+P325</f>
        <v>5238</v>
      </c>
      <c r="D325" s="91">
        <f>E325+F325</f>
        <v>0</v>
      </c>
      <c r="E325" s="39">
        <v>0</v>
      </c>
      <c r="F325" s="39">
        <v>0</v>
      </c>
      <c r="G325" s="91">
        <f>H325+I325</f>
        <v>0</v>
      </c>
      <c r="H325" s="39">
        <v>0</v>
      </c>
      <c r="I325" s="39">
        <v>0</v>
      </c>
      <c r="J325" s="91">
        <f>K325+L325</f>
        <v>3717</v>
      </c>
      <c r="K325" s="39">
        <v>2610</v>
      </c>
      <c r="L325" s="39">
        <v>1107</v>
      </c>
      <c r="M325" s="91">
        <f>N325+O325</f>
        <v>22</v>
      </c>
      <c r="N325" s="39">
        <v>8</v>
      </c>
      <c r="O325" s="39">
        <v>14</v>
      </c>
      <c r="P325" s="91">
        <f>Q325+R325</f>
        <v>1499</v>
      </c>
      <c r="Q325" s="39">
        <v>313</v>
      </c>
      <c r="R325" s="39">
        <v>1186</v>
      </c>
      <c r="S325"/>
      <c r="T325" s="137"/>
    </row>
    <row r="326" spans="1:86" ht="19.5" customHeight="1" x14ac:dyDescent="0.3">
      <c r="A326"/>
      <c r="B326" s="144" t="s">
        <v>5</v>
      </c>
      <c r="C326" s="46">
        <f>SUM(D326+G326+J326+M326+P326)</f>
        <v>356547</v>
      </c>
      <c r="D326" s="46">
        <f t="shared" ref="D326:R326" si="24">SUM(D300:D325)</f>
        <v>7194</v>
      </c>
      <c r="E326" s="46">
        <f t="shared" si="24"/>
        <v>0</v>
      </c>
      <c r="F326" s="46">
        <f t="shared" si="24"/>
        <v>7194</v>
      </c>
      <c r="G326" s="46">
        <f t="shared" si="24"/>
        <v>219</v>
      </c>
      <c r="H326" s="46">
        <f t="shared" si="24"/>
        <v>192</v>
      </c>
      <c r="I326" s="46">
        <f t="shared" si="24"/>
        <v>27</v>
      </c>
      <c r="J326" s="46">
        <f t="shared" si="24"/>
        <v>268951</v>
      </c>
      <c r="K326" s="46">
        <f t="shared" si="24"/>
        <v>188356</v>
      </c>
      <c r="L326" s="46">
        <f t="shared" si="24"/>
        <v>80595</v>
      </c>
      <c r="M326" s="46">
        <f t="shared" si="24"/>
        <v>8449</v>
      </c>
      <c r="N326" s="46">
        <f t="shared" si="24"/>
        <v>5307</v>
      </c>
      <c r="O326" s="46">
        <f t="shared" si="24"/>
        <v>3142</v>
      </c>
      <c r="P326" s="46">
        <f t="shared" si="24"/>
        <v>71734</v>
      </c>
      <c r="Q326" s="46">
        <f t="shared" si="24"/>
        <v>19823</v>
      </c>
      <c r="R326" s="46">
        <f t="shared" si="24"/>
        <v>51911</v>
      </c>
      <c r="S326"/>
      <c r="T326" s="137"/>
    </row>
    <row r="327" spans="1:86" ht="18" x14ac:dyDescent="0.3">
      <c r="B327" s="128" t="s">
        <v>218</v>
      </c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37"/>
    </row>
    <row r="328" spans="1:86" x14ac:dyDescent="0.3">
      <c r="B328" s="145"/>
      <c r="C328" s="145"/>
      <c r="D328" s="145"/>
      <c r="E328" s="145"/>
      <c r="F328" s="145"/>
      <c r="G328" s="145"/>
    </row>
    <row r="329" spans="1:86" ht="8.25" customHeight="1" x14ac:dyDescent="0.3"/>
    <row r="330" spans="1:86" ht="18" x14ac:dyDescent="0.3">
      <c r="B330" s="137"/>
      <c r="C330" s="146"/>
      <c r="D330" s="146"/>
      <c r="E330" s="146"/>
      <c r="F330" s="146"/>
      <c r="G330" s="146"/>
      <c r="H330" s="146"/>
      <c r="I330" s="146"/>
    </row>
    <row r="331" spans="1:86" x14ac:dyDescent="0.3">
      <c r="B331" s="147"/>
    </row>
    <row r="333" spans="1:86" ht="38.25" customHeight="1" x14ac:dyDescent="0.3">
      <c r="V333" s="5"/>
      <c r="W333" s="5"/>
      <c r="BA333" s="2"/>
      <c r="BB333" s="2"/>
    </row>
    <row r="334" spans="1:86" ht="108" customHeight="1" x14ac:dyDescent="0.3">
      <c r="V334" s="5"/>
      <c r="W334" s="5"/>
      <c r="BA334" s="2"/>
      <c r="BB334" s="2"/>
    </row>
    <row r="335" spans="1:86" x14ac:dyDescent="0.3">
      <c r="V335" s="5"/>
      <c r="W335" s="5"/>
      <c r="BA335" s="2"/>
      <c r="BB335" s="2"/>
    </row>
    <row r="336" spans="1:86" s="5" customFormat="1" x14ac:dyDescent="0.3">
      <c r="T336" s="2"/>
      <c r="U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</row>
    <row r="337" spans="2:88" s="5" customFormat="1" x14ac:dyDescent="0.3">
      <c r="T337" s="2"/>
      <c r="U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</row>
    <row r="338" spans="2:88" s="5" customFormat="1" x14ac:dyDescent="0.3">
      <c r="T338" s="2"/>
      <c r="U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</row>
    <row r="339" spans="2:88" s="5" customFormat="1" x14ac:dyDescent="0.3">
      <c r="T339" s="2"/>
      <c r="U339" s="2"/>
    </row>
    <row r="340" spans="2:88" s="5" customFormat="1" x14ac:dyDescent="0.3">
      <c r="T340" s="2"/>
      <c r="U340" s="2"/>
    </row>
    <row r="341" spans="2:88" s="5" customFormat="1" x14ac:dyDescent="0.3">
      <c r="T341" s="2"/>
      <c r="U341" s="2"/>
    </row>
    <row r="342" spans="2:88" s="5" customFormat="1" x14ac:dyDescent="0.3">
      <c r="T342" s="2"/>
      <c r="U342" s="2"/>
    </row>
    <row r="343" spans="2:88" s="5" customFormat="1" x14ac:dyDescent="0.3">
      <c r="T343" s="2"/>
      <c r="U343" s="2"/>
    </row>
    <row r="344" spans="2:88" s="5" customFormat="1" x14ac:dyDescent="0.3">
      <c r="T344" s="2"/>
      <c r="U344" s="2"/>
    </row>
    <row r="345" spans="2:88" s="5" customFormat="1" x14ac:dyDescent="0.3">
      <c r="T345" s="2"/>
      <c r="U345" s="2"/>
    </row>
    <row r="346" spans="2:88" s="5" customFormat="1" x14ac:dyDescent="0.3">
      <c r="T346" s="2"/>
      <c r="U346" s="2"/>
    </row>
    <row r="347" spans="2:88" s="5" customFormat="1" ht="19.899999999999999" customHeight="1" x14ac:dyDescent="0.3">
      <c r="T347" s="2"/>
      <c r="U347" s="2"/>
    </row>
    <row r="348" spans="2:88" s="5" customFormat="1" x14ac:dyDescent="0.3">
      <c r="T348" s="2"/>
      <c r="U348" s="2"/>
    </row>
    <row r="350" spans="2:88" s="5" customFormat="1" x14ac:dyDescent="0.3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</row>
    <row r="351" spans="2:88" s="5" customFormat="1" x14ac:dyDescent="0.3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</row>
  </sheetData>
  <autoFilter ref="M101:N127" xr:uid="{00000000-0009-0000-0000-000000000000}">
    <sortState xmlns:xlrd2="http://schemas.microsoft.com/office/spreadsheetml/2017/richdata2" ref="M102:N127">
      <sortCondition ref="N101:N127"/>
    </sortState>
  </autoFilter>
  <mergeCells count="253">
    <mergeCell ref="N298:O298"/>
    <mergeCell ref="P298:P299"/>
    <mergeCell ref="Q298:R298"/>
    <mergeCell ref="B328:G328"/>
    <mergeCell ref="E298:F298"/>
    <mergeCell ref="G298:G299"/>
    <mergeCell ref="H298:I298"/>
    <mergeCell ref="J298:J299"/>
    <mergeCell ref="K298:L298"/>
    <mergeCell ref="M298:M299"/>
    <mergeCell ref="P288:P289"/>
    <mergeCell ref="Q288:R288"/>
    <mergeCell ref="B297:B299"/>
    <mergeCell ref="C297:C299"/>
    <mergeCell ref="D297:F297"/>
    <mergeCell ref="G297:I297"/>
    <mergeCell ref="J297:L297"/>
    <mergeCell ref="M297:O297"/>
    <mergeCell ref="P297:R297"/>
    <mergeCell ref="D298:D299"/>
    <mergeCell ref="M287:O287"/>
    <mergeCell ref="P287:R287"/>
    <mergeCell ref="D288:D289"/>
    <mergeCell ref="E288:F288"/>
    <mergeCell ref="G288:G289"/>
    <mergeCell ref="H288:I288"/>
    <mergeCell ref="J288:J289"/>
    <mergeCell ref="K288:L288"/>
    <mergeCell ref="M288:M289"/>
    <mergeCell ref="N288:O288"/>
    <mergeCell ref="L245:M245"/>
    <mergeCell ref="L263:M263"/>
    <mergeCell ref="L264:M264"/>
    <mergeCell ref="L265:M265"/>
    <mergeCell ref="L266:M266"/>
    <mergeCell ref="B287:B289"/>
    <mergeCell ref="C287:C289"/>
    <mergeCell ref="D287:F287"/>
    <mergeCell ref="G287:I287"/>
    <mergeCell ref="J287:L287"/>
    <mergeCell ref="Q226:R226"/>
    <mergeCell ref="L228:N228"/>
    <mergeCell ref="L229:N229"/>
    <mergeCell ref="L230:N230"/>
    <mergeCell ref="L231:N231"/>
    <mergeCell ref="L241:M242"/>
    <mergeCell ref="N241:N242"/>
    <mergeCell ref="O241:O242"/>
    <mergeCell ref="P241:Q241"/>
    <mergeCell ref="K192:R193"/>
    <mergeCell ref="B194:C194"/>
    <mergeCell ref="B226:E227"/>
    <mergeCell ref="F226:F227"/>
    <mergeCell ref="G226:G227"/>
    <mergeCell ref="H226:H227"/>
    <mergeCell ref="I226:I227"/>
    <mergeCell ref="L226:N227"/>
    <mergeCell ref="O226:O227"/>
    <mergeCell ref="P226:P227"/>
    <mergeCell ref="K183:N184"/>
    <mergeCell ref="O183:O184"/>
    <mergeCell ref="P183:P184"/>
    <mergeCell ref="Q183:Q184"/>
    <mergeCell ref="R183:R184"/>
    <mergeCell ref="B189:E189"/>
    <mergeCell ref="K179:N180"/>
    <mergeCell ref="O179:O180"/>
    <mergeCell ref="P179:P180"/>
    <mergeCell ref="Q179:Q180"/>
    <mergeCell ref="R179:R180"/>
    <mergeCell ref="K181:N182"/>
    <mergeCell ref="O181:O182"/>
    <mergeCell ref="P181:P182"/>
    <mergeCell ref="Q181:Q182"/>
    <mergeCell ref="R181:R182"/>
    <mergeCell ref="K175:N176"/>
    <mergeCell ref="O175:O176"/>
    <mergeCell ref="P175:P176"/>
    <mergeCell ref="Q175:Q176"/>
    <mergeCell ref="R175:R176"/>
    <mergeCell ref="K177:N178"/>
    <mergeCell ref="O177:O178"/>
    <mergeCell ref="P177:P178"/>
    <mergeCell ref="Q177:Q178"/>
    <mergeCell ref="R177:R178"/>
    <mergeCell ref="K171:N172"/>
    <mergeCell ref="O171:O172"/>
    <mergeCell ref="P171:P172"/>
    <mergeCell ref="Q171:Q172"/>
    <mergeCell ref="R171:R172"/>
    <mergeCell ref="K173:N174"/>
    <mergeCell ref="O173:O174"/>
    <mergeCell ref="P173:P174"/>
    <mergeCell ref="Q173:Q174"/>
    <mergeCell ref="R173:R174"/>
    <mergeCell ref="K167:N168"/>
    <mergeCell ref="O167:O168"/>
    <mergeCell ref="P167:P168"/>
    <mergeCell ref="Q167:Q168"/>
    <mergeCell ref="R167:R168"/>
    <mergeCell ref="K169:N170"/>
    <mergeCell ref="O169:O170"/>
    <mergeCell ref="P169:P170"/>
    <mergeCell ref="Q169:Q170"/>
    <mergeCell ref="R169:R170"/>
    <mergeCell ref="K163:N164"/>
    <mergeCell ref="O163:O164"/>
    <mergeCell ref="P163:P164"/>
    <mergeCell ref="Q163:Q164"/>
    <mergeCell ref="R163:R164"/>
    <mergeCell ref="K165:N166"/>
    <mergeCell ref="O165:O166"/>
    <mergeCell ref="P165:P166"/>
    <mergeCell ref="Q165:Q166"/>
    <mergeCell ref="R165:R166"/>
    <mergeCell ref="K159:N160"/>
    <mergeCell ref="O159:O160"/>
    <mergeCell ref="P159:P160"/>
    <mergeCell ref="Q159:Q160"/>
    <mergeCell ref="R159:R160"/>
    <mergeCell ref="K161:N162"/>
    <mergeCell ref="O161:O162"/>
    <mergeCell ref="P161:P162"/>
    <mergeCell ref="Q161:Q162"/>
    <mergeCell ref="R161:R162"/>
    <mergeCell ref="Q155:Q156"/>
    <mergeCell ref="R155:R156"/>
    <mergeCell ref="K157:N158"/>
    <mergeCell ref="O157:O158"/>
    <mergeCell ref="P157:P158"/>
    <mergeCell ref="Q157:Q158"/>
    <mergeCell ref="R157:R158"/>
    <mergeCell ref="C97:D97"/>
    <mergeCell ref="B102:C102"/>
    <mergeCell ref="B155:E155"/>
    <mergeCell ref="K155:N156"/>
    <mergeCell ref="O155:O156"/>
    <mergeCell ref="P155:P156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5:D75"/>
    <mergeCell ref="K75:L75"/>
    <mergeCell ref="C76:D76"/>
    <mergeCell ref="K76:L76"/>
    <mergeCell ref="C77:D77"/>
    <mergeCell ref="C78:D78"/>
    <mergeCell ref="I69:I70"/>
    <mergeCell ref="C71:D71"/>
    <mergeCell ref="C72:D72"/>
    <mergeCell ref="C73:D73"/>
    <mergeCell ref="K73:L73"/>
    <mergeCell ref="C74:D74"/>
    <mergeCell ref="K74:L74"/>
    <mergeCell ref="B69:B70"/>
    <mergeCell ref="C69:D70"/>
    <mergeCell ref="E69:E70"/>
    <mergeCell ref="F69:F70"/>
    <mergeCell ref="G69:G70"/>
    <mergeCell ref="H69:H70"/>
    <mergeCell ref="J63:K63"/>
    <mergeCell ref="O63:P63"/>
    <mergeCell ref="J64:K64"/>
    <mergeCell ref="O64:P64"/>
    <mergeCell ref="J65:K65"/>
    <mergeCell ref="O65:P65"/>
    <mergeCell ref="J60:K60"/>
    <mergeCell ref="O60:P60"/>
    <mergeCell ref="J61:K61"/>
    <mergeCell ref="O61:P61"/>
    <mergeCell ref="J62:K62"/>
    <mergeCell ref="O62:P62"/>
    <mergeCell ref="B58:F58"/>
    <mergeCell ref="J58:K58"/>
    <mergeCell ref="O58:P58"/>
    <mergeCell ref="B59:F59"/>
    <mergeCell ref="J59:K59"/>
    <mergeCell ref="O59:P59"/>
    <mergeCell ref="B56:F56"/>
    <mergeCell ref="J56:K56"/>
    <mergeCell ref="O56:P56"/>
    <mergeCell ref="B57:F57"/>
    <mergeCell ref="J57:K57"/>
    <mergeCell ref="O57:P57"/>
    <mergeCell ref="B54:F54"/>
    <mergeCell ref="J54:K54"/>
    <mergeCell ref="O54:P54"/>
    <mergeCell ref="B55:F55"/>
    <mergeCell ref="J55:K55"/>
    <mergeCell ref="O55:P55"/>
    <mergeCell ref="B52:F52"/>
    <mergeCell ref="J52:K52"/>
    <mergeCell ref="O52:P52"/>
    <mergeCell ref="B53:F53"/>
    <mergeCell ref="J53:K53"/>
    <mergeCell ref="O53:P53"/>
    <mergeCell ref="B50:F50"/>
    <mergeCell ref="J50:K50"/>
    <mergeCell ref="O50:P50"/>
    <mergeCell ref="B51:F51"/>
    <mergeCell ref="J51:K51"/>
    <mergeCell ref="O51:P51"/>
    <mergeCell ref="L48:L49"/>
    <mergeCell ref="M48:M49"/>
    <mergeCell ref="O48:P49"/>
    <mergeCell ref="Q48:Q49"/>
    <mergeCell ref="R48:R49"/>
    <mergeCell ref="B49:F49"/>
    <mergeCell ref="B44:F44"/>
    <mergeCell ref="B45:F45"/>
    <mergeCell ref="B46:F46"/>
    <mergeCell ref="B47:F47"/>
    <mergeCell ref="B48:F48"/>
    <mergeCell ref="J48:K49"/>
    <mergeCell ref="K34:L34"/>
    <mergeCell ref="K35:L35"/>
    <mergeCell ref="L40:M40"/>
    <mergeCell ref="L41:M41"/>
    <mergeCell ref="L42:M42"/>
    <mergeCell ref="L43:M43"/>
    <mergeCell ref="N30:N31"/>
    <mergeCell ref="O30:O31"/>
    <mergeCell ref="P30:P31"/>
    <mergeCell ref="Q30:Q31"/>
    <mergeCell ref="K32:L32"/>
    <mergeCell ref="K33:L33"/>
    <mergeCell ref="K21:L21"/>
    <mergeCell ref="K22:L22"/>
    <mergeCell ref="K23:L23"/>
    <mergeCell ref="J30:J31"/>
    <mergeCell ref="K30:L31"/>
    <mergeCell ref="M30:M31"/>
    <mergeCell ref="B6:R6"/>
    <mergeCell ref="B7:R7"/>
    <mergeCell ref="C16:H16"/>
    <mergeCell ref="J18:J19"/>
    <mergeCell ref="K18:L19"/>
    <mergeCell ref="K20:L20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0" fitToHeight="4" orientation="portrait" r:id="rId1"/>
  <headerFooter alignWithMargins="0"/>
  <rowBreaks count="4" manualBreakCount="4">
    <brk id="66" max="18" man="1"/>
    <brk id="150" max="18" man="1"/>
    <brk id="222" max="18" man="1"/>
    <brk id="293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2025-04-16T14:57:23Z</dcterms:created>
  <dcterms:modified xsi:type="dcterms:W3CDTF">2025-04-16T15:00:25Z</dcterms:modified>
</cp:coreProperties>
</file>