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abril\"/>
    </mc:Choice>
  </mc:AlternateContent>
  <xr:revisionPtr revIDLastSave="0" documentId="8_{2AAA7124-5EC8-4E64-B5EF-6B721497E03C}" xr6:coauthVersionLast="47" xr6:coauthVersionMax="47" xr10:uidLastSave="{00000000-0000-0000-0000-000000000000}"/>
  <bookViews>
    <workbookView xWindow="2550" yWindow="1485" windowWidth="25065" windowHeight="13065" xr2:uid="{07D785AA-1806-4316-B19A-4499C80452B4}"/>
  </bookViews>
  <sheets>
    <sheet name="AP" sheetId="1" r:id="rId1"/>
  </sheets>
  <definedNames>
    <definedName name="_xlnm._FilterDatabase" localSheetId="0" hidden="1">AP!$M$102:$N$128</definedName>
    <definedName name="_xlnm.Print_Area" localSheetId="0">AP!$A$1:$S$332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K32" i="1"/>
  <c r="K33" i="1"/>
  <c r="K36" i="1" s="1"/>
  <c r="K34" i="1"/>
  <c r="K35" i="1"/>
  <c r="M36" i="1"/>
  <c r="N36" i="1"/>
  <c r="O36" i="1"/>
  <c r="P36" i="1"/>
  <c r="Q36" i="1"/>
  <c r="O43" i="1"/>
  <c r="N46" i="1"/>
  <c r="O44" i="1" s="1"/>
  <c r="M52" i="1"/>
  <c r="M55" i="1"/>
  <c r="M56" i="1"/>
  <c r="M59" i="1"/>
  <c r="M60" i="1"/>
  <c r="G62" i="1"/>
  <c r="H47" i="1" s="1"/>
  <c r="M63" i="1"/>
  <c r="M65" i="1"/>
  <c r="M67" i="1"/>
  <c r="L68" i="1"/>
  <c r="M54" i="1" s="1"/>
  <c r="Q68" i="1"/>
  <c r="R55" i="1" s="1"/>
  <c r="C73" i="1"/>
  <c r="C74" i="1"/>
  <c r="C75" i="1"/>
  <c r="C99" i="1" s="1"/>
  <c r="C76" i="1"/>
  <c r="O76" i="1"/>
  <c r="C77" i="1"/>
  <c r="O77" i="1"/>
  <c r="C78" i="1"/>
  <c r="O78" i="1"/>
  <c r="C79" i="1"/>
  <c r="O79" i="1"/>
  <c r="C80" i="1"/>
  <c r="M80" i="1"/>
  <c r="N80" i="1"/>
  <c r="O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E99" i="1"/>
  <c r="F99" i="1"/>
  <c r="G99" i="1"/>
  <c r="H99" i="1"/>
  <c r="I99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E130" i="1"/>
  <c r="D130" i="1" s="1"/>
  <c r="F130" i="1"/>
  <c r="G130" i="1"/>
  <c r="H130" i="1"/>
  <c r="I130" i="1"/>
  <c r="I131" i="1" s="1"/>
  <c r="C142" i="1"/>
  <c r="O142" i="1"/>
  <c r="C143" i="1"/>
  <c r="O143" i="1"/>
  <c r="C144" i="1"/>
  <c r="O144" i="1"/>
  <c r="C145" i="1"/>
  <c r="C146" i="1" s="1"/>
  <c r="E147" i="1" s="1"/>
  <c r="O145" i="1"/>
  <c r="D146" i="1"/>
  <c r="E146" i="1"/>
  <c r="O146" i="1"/>
  <c r="O147" i="1"/>
  <c r="O148" i="1"/>
  <c r="Q149" i="1"/>
  <c r="R149" i="1"/>
  <c r="F158" i="1"/>
  <c r="F191" i="1" s="1"/>
  <c r="G158" i="1" s="1"/>
  <c r="F159" i="1"/>
  <c r="O159" i="1"/>
  <c r="P159" i="1"/>
  <c r="F160" i="1"/>
  <c r="G160" i="1" s="1"/>
  <c r="F161" i="1"/>
  <c r="O161" i="1"/>
  <c r="P161" i="1" s="1"/>
  <c r="F162" i="1"/>
  <c r="F163" i="1"/>
  <c r="O163" i="1"/>
  <c r="P163" i="1"/>
  <c r="P187" i="1" s="1"/>
  <c r="F164" i="1"/>
  <c r="F165" i="1"/>
  <c r="O165" i="1"/>
  <c r="P165" i="1" s="1"/>
  <c r="F166" i="1"/>
  <c r="F167" i="1"/>
  <c r="O167" i="1"/>
  <c r="P167" i="1"/>
  <c r="F168" i="1"/>
  <c r="F169" i="1"/>
  <c r="G169" i="1"/>
  <c r="O169" i="1"/>
  <c r="P169" i="1" s="1"/>
  <c r="F170" i="1"/>
  <c r="F171" i="1"/>
  <c r="G171" i="1" s="1"/>
  <c r="O171" i="1"/>
  <c r="P171" i="1"/>
  <c r="F172" i="1"/>
  <c r="F173" i="1"/>
  <c r="O173" i="1"/>
  <c r="P173" i="1" s="1"/>
  <c r="F174" i="1"/>
  <c r="G174" i="1"/>
  <c r="F175" i="1"/>
  <c r="O175" i="1"/>
  <c r="P175" i="1"/>
  <c r="F176" i="1"/>
  <c r="G176" i="1" s="1"/>
  <c r="F177" i="1"/>
  <c r="O177" i="1"/>
  <c r="P177" i="1" s="1"/>
  <c r="F178" i="1"/>
  <c r="F179" i="1"/>
  <c r="O179" i="1"/>
  <c r="P179" i="1"/>
  <c r="F180" i="1"/>
  <c r="F181" i="1"/>
  <c r="O181" i="1"/>
  <c r="P181" i="1" s="1"/>
  <c r="F182" i="1"/>
  <c r="F183" i="1"/>
  <c r="O183" i="1"/>
  <c r="P183" i="1"/>
  <c r="F184" i="1"/>
  <c r="F185" i="1"/>
  <c r="G185" i="1"/>
  <c r="O185" i="1"/>
  <c r="P185" i="1" s="1"/>
  <c r="F186" i="1"/>
  <c r="F187" i="1"/>
  <c r="G187" i="1" s="1"/>
  <c r="O187" i="1"/>
  <c r="Q187" i="1"/>
  <c r="R187" i="1"/>
  <c r="F188" i="1"/>
  <c r="F189" i="1"/>
  <c r="F190" i="1"/>
  <c r="H191" i="1"/>
  <c r="I191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E223" i="1"/>
  <c r="F223" i="1"/>
  <c r="G223" i="1"/>
  <c r="H223" i="1"/>
  <c r="I223" i="1"/>
  <c r="F231" i="1"/>
  <c r="O231" i="1"/>
  <c r="P231" i="1" s="1"/>
  <c r="F232" i="1"/>
  <c r="O232" i="1"/>
  <c r="P232" i="1" s="1"/>
  <c r="F233" i="1"/>
  <c r="O233" i="1"/>
  <c r="P233" i="1" s="1"/>
  <c r="F234" i="1"/>
  <c r="O234" i="1"/>
  <c r="P234" i="1" s="1"/>
  <c r="F235" i="1"/>
  <c r="O235" i="1"/>
  <c r="Q235" i="1"/>
  <c r="R235" i="1"/>
  <c r="F236" i="1"/>
  <c r="F237" i="1"/>
  <c r="F238" i="1"/>
  <c r="F239" i="1"/>
  <c r="F240" i="1"/>
  <c r="F241" i="1"/>
  <c r="F242" i="1"/>
  <c r="F243" i="1"/>
  <c r="F244" i="1"/>
  <c r="F245" i="1"/>
  <c r="F246" i="1"/>
  <c r="N246" i="1"/>
  <c r="O246" i="1"/>
  <c r="F247" i="1"/>
  <c r="N247" i="1"/>
  <c r="O247" i="1"/>
  <c r="F248" i="1"/>
  <c r="N248" i="1"/>
  <c r="O248" i="1"/>
  <c r="P248" i="1"/>
  <c r="Q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P267" i="1"/>
  <c r="F268" i="1"/>
  <c r="P268" i="1"/>
  <c r="F269" i="1"/>
  <c r="P269" i="1"/>
  <c r="F270" i="1"/>
  <c r="P270" i="1"/>
  <c r="F271" i="1"/>
  <c r="N271" i="1"/>
  <c r="O271" i="1"/>
  <c r="P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H286" i="1"/>
  <c r="I286" i="1"/>
  <c r="D293" i="1"/>
  <c r="G293" i="1"/>
  <c r="J293" i="1"/>
  <c r="M293" i="1"/>
  <c r="P293" i="1"/>
  <c r="D294" i="1"/>
  <c r="D297" i="1" s="1"/>
  <c r="G294" i="1"/>
  <c r="G297" i="1" s="1"/>
  <c r="J294" i="1"/>
  <c r="M294" i="1"/>
  <c r="P294" i="1"/>
  <c r="P297" i="1" s="1"/>
  <c r="D295" i="1"/>
  <c r="G295" i="1"/>
  <c r="J295" i="1"/>
  <c r="M295" i="1"/>
  <c r="C295" i="1" s="1"/>
  <c r="P295" i="1"/>
  <c r="D296" i="1"/>
  <c r="G296" i="1"/>
  <c r="J296" i="1"/>
  <c r="M296" i="1"/>
  <c r="P296" i="1"/>
  <c r="E297" i="1"/>
  <c r="F297" i="1"/>
  <c r="H297" i="1"/>
  <c r="I297" i="1"/>
  <c r="J297" i="1"/>
  <c r="K297" i="1"/>
  <c r="L297" i="1"/>
  <c r="N297" i="1"/>
  <c r="O297" i="1"/>
  <c r="Q297" i="1"/>
  <c r="R297" i="1"/>
  <c r="C304" i="1"/>
  <c r="D304" i="1"/>
  <c r="G304" i="1"/>
  <c r="J304" i="1"/>
  <c r="M304" i="1"/>
  <c r="P304" i="1"/>
  <c r="D305" i="1"/>
  <c r="D330" i="1" s="1"/>
  <c r="G305" i="1"/>
  <c r="J305" i="1"/>
  <c r="M305" i="1"/>
  <c r="P305" i="1"/>
  <c r="P330" i="1" s="1"/>
  <c r="D306" i="1"/>
  <c r="G306" i="1"/>
  <c r="J306" i="1"/>
  <c r="M306" i="1"/>
  <c r="C306" i="1" s="1"/>
  <c r="P306" i="1"/>
  <c r="D307" i="1"/>
  <c r="G307" i="1"/>
  <c r="J307" i="1"/>
  <c r="M307" i="1"/>
  <c r="P307" i="1"/>
  <c r="D308" i="1"/>
  <c r="G308" i="1"/>
  <c r="J308" i="1"/>
  <c r="M308" i="1"/>
  <c r="C308" i="1" s="1"/>
  <c r="P308" i="1"/>
  <c r="D309" i="1"/>
  <c r="C309" i="1" s="1"/>
  <c r="G309" i="1"/>
  <c r="J309" i="1"/>
  <c r="M309" i="1"/>
  <c r="P309" i="1"/>
  <c r="D310" i="1"/>
  <c r="G310" i="1"/>
  <c r="J310" i="1"/>
  <c r="M310" i="1"/>
  <c r="C310" i="1" s="1"/>
  <c r="P310" i="1"/>
  <c r="D311" i="1"/>
  <c r="G311" i="1"/>
  <c r="G330" i="1" s="1"/>
  <c r="J311" i="1"/>
  <c r="M311" i="1"/>
  <c r="P311" i="1"/>
  <c r="D312" i="1"/>
  <c r="G312" i="1"/>
  <c r="J312" i="1"/>
  <c r="M312" i="1"/>
  <c r="C312" i="1" s="1"/>
  <c r="P312" i="1"/>
  <c r="D313" i="1"/>
  <c r="C313" i="1" s="1"/>
  <c r="G313" i="1"/>
  <c r="J313" i="1"/>
  <c r="M313" i="1"/>
  <c r="P313" i="1"/>
  <c r="D314" i="1"/>
  <c r="G314" i="1"/>
  <c r="J314" i="1"/>
  <c r="M314" i="1"/>
  <c r="C314" i="1" s="1"/>
  <c r="P314" i="1"/>
  <c r="D315" i="1"/>
  <c r="G315" i="1"/>
  <c r="J315" i="1"/>
  <c r="M315" i="1"/>
  <c r="P315" i="1"/>
  <c r="D316" i="1"/>
  <c r="G316" i="1"/>
  <c r="J316" i="1"/>
  <c r="M316" i="1"/>
  <c r="C316" i="1" s="1"/>
  <c r="P316" i="1"/>
  <c r="D317" i="1"/>
  <c r="C317" i="1" s="1"/>
  <c r="G317" i="1"/>
  <c r="J317" i="1"/>
  <c r="M317" i="1"/>
  <c r="P317" i="1"/>
  <c r="D318" i="1"/>
  <c r="G318" i="1"/>
  <c r="J318" i="1"/>
  <c r="M318" i="1"/>
  <c r="C318" i="1" s="1"/>
  <c r="P318" i="1"/>
  <c r="D319" i="1"/>
  <c r="G319" i="1"/>
  <c r="J319" i="1"/>
  <c r="M319" i="1"/>
  <c r="P319" i="1"/>
  <c r="D320" i="1"/>
  <c r="G320" i="1"/>
  <c r="J320" i="1"/>
  <c r="M320" i="1"/>
  <c r="C320" i="1" s="1"/>
  <c r="P320" i="1"/>
  <c r="D321" i="1"/>
  <c r="C321" i="1" s="1"/>
  <c r="G321" i="1"/>
  <c r="J321" i="1"/>
  <c r="M321" i="1"/>
  <c r="P321" i="1"/>
  <c r="D322" i="1"/>
  <c r="G322" i="1"/>
  <c r="J322" i="1"/>
  <c r="M322" i="1"/>
  <c r="C322" i="1" s="1"/>
  <c r="P322" i="1"/>
  <c r="D323" i="1"/>
  <c r="G323" i="1"/>
  <c r="J323" i="1"/>
  <c r="M323" i="1"/>
  <c r="P323" i="1"/>
  <c r="D324" i="1"/>
  <c r="G324" i="1"/>
  <c r="J324" i="1"/>
  <c r="M324" i="1"/>
  <c r="C324" i="1" s="1"/>
  <c r="P324" i="1"/>
  <c r="D325" i="1"/>
  <c r="C325" i="1" s="1"/>
  <c r="G325" i="1"/>
  <c r="J325" i="1"/>
  <c r="M325" i="1"/>
  <c r="P325" i="1"/>
  <c r="D326" i="1"/>
  <c r="G326" i="1"/>
  <c r="J326" i="1"/>
  <c r="M326" i="1"/>
  <c r="C326" i="1" s="1"/>
  <c r="P326" i="1"/>
  <c r="D327" i="1"/>
  <c r="G327" i="1"/>
  <c r="J327" i="1"/>
  <c r="M327" i="1"/>
  <c r="P327" i="1"/>
  <c r="D328" i="1"/>
  <c r="G328" i="1"/>
  <c r="J328" i="1"/>
  <c r="M328" i="1"/>
  <c r="C328" i="1" s="1"/>
  <c r="P328" i="1"/>
  <c r="D329" i="1"/>
  <c r="C329" i="1" s="1"/>
  <c r="G329" i="1"/>
  <c r="J329" i="1"/>
  <c r="M329" i="1"/>
  <c r="P329" i="1"/>
  <c r="E330" i="1"/>
  <c r="F330" i="1"/>
  <c r="H330" i="1"/>
  <c r="I330" i="1"/>
  <c r="J330" i="1"/>
  <c r="K330" i="1"/>
  <c r="L330" i="1"/>
  <c r="N330" i="1"/>
  <c r="O330" i="1"/>
  <c r="Q330" i="1"/>
  <c r="R330" i="1"/>
  <c r="M330" i="1" l="1"/>
  <c r="C330" i="1" s="1"/>
  <c r="F131" i="1"/>
  <c r="G131" i="1"/>
  <c r="C327" i="1"/>
  <c r="C319" i="1"/>
  <c r="C311" i="1"/>
  <c r="G189" i="1"/>
  <c r="G186" i="1"/>
  <c r="G183" i="1"/>
  <c r="G181" i="1"/>
  <c r="G172" i="1"/>
  <c r="G170" i="1"/>
  <c r="G167" i="1"/>
  <c r="G165" i="1"/>
  <c r="H131" i="1"/>
  <c r="C296" i="1"/>
  <c r="F286" i="1"/>
  <c r="G254" i="1" s="1"/>
  <c r="P235" i="1"/>
  <c r="D223" i="1"/>
  <c r="E224" i="1"/>
  <c r="G188" i="1"/>
  <c r="G184" i="1"/>
  <c r="G182" i="1"/>
  <c r="G179" i="1"/>
  <c r="G177" i="1"/>
  <c r="G168" i="1"/>
  <c r="G166" i="1"/>
  <c r="G163" i="1"/>
  <c r="G161" i="1"/>
  <c r="G252" i="1"/>
  <c r="C323" i="1"/>
  <c r="C315" i="1"/>
  <c r="C307" i="1"/>
  <c r="M297" i="1"/>
  <c r="C297" i="1" s="1"/>
  <c r="C293" i="1"/>
  <c r="G266" i="1"/>
  <c r="G236" i="1"/>
  <c r="G190" i="1"/>
  <c r="G180" i="1"/>
  <c r="G178" i="1"/>
  <c r="G175" i="1"/>
  <c r="G173" i="1"/>
  <c r="G164" i="1"/>
  <c r="G162" i="1"/>
  <c r="G159" i="1"/>
  <c r="G191" i="1" s="1"/>
  <c r="D147" i="1"/>
  <c r="C147" i="1" s="1"/>
  <c r="C305" i="1"/>
  <c r="C294" i="1"/>
  <c r="E131" i="1"/>
  <c r="M66" i="1"/>
  <c r="M64" i="1"/>
  <c r="M62" i="1"/>
  <c r="M61" i="1"/>
  <c r="H60" i="1"/>
  <c r="R58" i="1"/>
  <c r="M57" i="1"/>
  <c r="H56" i="1"/>
  <c r="R54" i="1"/>
  <c r="M53" i="1"/>
  <c r="H52" i="1"/>
  <c r="H48" i="1"/>
  <c r="O45" i="1"/>
  <c r="O46" i="1" s="1"/>
  <c r="R60" i="1"/>
  <c r="H58" i="1"/>
  <c r="R56" i="1"/>
  <c r="H54" i="1"/>
  <c r="R52" i="1"/>
  <c r="H50" i="1"/>
  <c r="O149" i="1"/>
  <c r="P145" i="1" s="1"/>
  <c r="R66" i="1"/>
  <c r="R64" i="1"/>
  <c r="R62" i="1"/>
  <c r="R61" i="1"/>
  <c r="H59" i="1"/>
  <c r="R57" i="1"/>
  <c r="H55" i="1"/>
  <c r="R53" i="1"/>
  <c r="H49" i="1"/>
  <c r="H62" i="1" s="1"/>
  <c r="R67" i="1"/>
  <c r="R65" i="1"/>
  <c r="R63" i="1"/>
  <c r="H61" i="1"/>
  <c r="R59" i="1"/>
  <c r="M58" i="1"/>
  <c r="H57" i="1"/>
  <c r="H53" i="1"/>
  <c r="H51" i="1"/>
  <c r="G272" i="1" l="1"/>
  <c r="G247" i="1"/>
  <c r="M68" i="1"/>
  <c r="G244" i="1"/>
  <c r="G270" i="1"/>
  <c r="G276" i="1"/>
  <c r="G242" i="1"/>
  <c r="G274" i="1"/>
  <c r="G284" i="1"/>
  <c r="G268" i="1"/>
  <c r="G273" i="1"/>
  <c r="G275" i="1"/>
  <c r="G277" i="1"/>
  <c r="G279" i="1"/>
  <c r="G281" i="1"/>
  <c r="G283" i="1"/>
  <c r="G285" i="1"/>
  <c r="G231" i="1"/>
  <c r="G235" i="1"/>
  <c r="G241" i="1"/>
  <c r="G255" i="1"/>
  <c r="G263" i="1"/>
  <c r="G232" i="1"/>
  <c r="G265" i="1"/>
  <c r="G234" i="1"/>
  <c r="G239" i="1"/>
  <c r="G253" i="1"/>
  <c r="G261" i="1"/>
  <c r="G243" i="1"/>
  <c r="G249" i="1"/>
  <c r="G233" i="1"/>
  <c r="G237" i="1"/>
  <c r="G245" i="1"/>
  <c r="G251" i="1"/>
  <c r="G259" i="1"/>
  <c r="G267" i="1"/>
  <c r="G257" i="1"/>
  <c r="G271" i="1"/>
  <c r="R68" i="1"/>
  <c r="F224" i="1"/>
  <c r="G224" i="1"/>
  <c r="G248" i="1"/>
  <c r="G278" i="1"/>
  <c r="G262" i="1"/>
  <c r="G264" i="1"/>
  <c r="G280" i="1"/>
  <c r="G250" i="1"/>
  <c r="P144" i="1"/>
  <c r="P146" i="1"/>
  <c r="P148" i="1"/>
  <c r="P143" i="1"/>
  <c r="P147" i="1"/>
  <c r="D131" i="1"/>
  <c r="H224" i="1"/>
  <c r="D224" i="1" s="1"/>
  <c r="G258" i="1"/>
  <c r="G246" i="1"/>
  <c r="P142" i="1"/>
  <c r="I224" i="1"/>
  <c r="G256" i="1"/>
  <c r="G282" i="1"/>
  <c r="G260" i="1"/>
  <c r="G240" i="1"/>
  <c r="G269" i="1"/>
  <c r="G238" i="1"/>
  <c r="G286" i="1" l="1"/>
  <c r="P149" i="1"/>
</calcChain>
</file>

<file path=xl/sharedStrings.xml><?xml version="1.0" encoding="utf-8"?>
<sst xmlns="http://schemas.openxmlformats.org/spreadsheetml/2006/main" count="500" uniqueCount="216">
  <si>
    <t>Fuente: Registro de acciones preventivas / SGIC / UPPM / Warmi Ñan</t>
  </si>
  <si>
    <t>Total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</si>
  <si>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</si>
  <si>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</si>
  <si>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</si>
  <si>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</si>
  <si>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</si>
  <si>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</si>
  <si>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</si>
  <si>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</si>
  <si>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</si>
  <si>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</si>
  <si>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 Provincia</t>
  </si>
  <si>
    <t>Lima Metropolitana</t>
  </si>
  <si>
    <t>Lambayeque</t>
  </si>
  <si>
    <t>La Libertad</t>
  </si>
  <si>
    <t>Junín</t>
  </si>
  <si>
    <t>Ica</t>
  </si>
  <si>
    <t>Huánuco</t>
  </si>
  <si>
    <t>Huancavelica</t>
  </si>
  <si>
    <t>Cusco</t>
  </si>
  <si>
    <t>Callao</t>
  </si>
  <si>
    <t>Cajamarca</t>
  </si>
  <si>
    <t>Ayacucho</t>
  </si>
  <si>
    <t>Arequipa</t>
  </si>
  <si>
    <t>Apurímac</t>
  </si>
  <si>
    <t>Áncash</t>
  </si>
  <si>
    <t>Amazonas</t>
  </si>
  <si>
    <t>Hombre</t>
  </si>
  <si>
    <t>Mujer</t>
  </si>
  <si>
    <t>Sexo</t>
  </si>
  <si>
    <t>Subtotal</t>
  </si>
  <si>
    <t>PPoR</t>
  </si>
  <si>
    <t>Acciones transversales</t>
  </si>
  <si>
    <t>Estrategia comunicacional</t>
  </si>
  <si>
    <t>Estrategia educativa</t>
  </si>
  <si>
    <t>Estrategia comunitaria</t>
  </si>
  <si>
    <t>Región</t>
  </si>
  <si>
    <t>Abril</t>
  </si>
  <si>
    <t>Marzo</t>
  </si>
  <si>
    <t>Febrero</t>
  </si>
  <si>
    <t>Enero</t>
  </si>
  <si>
    <t>Mes</t>
  </si>
  <si>
    <t xml:space="preserve"> </t>
  </si>
  <si>
    <t>Otro</t>
  </si>
  <si>
    <t>Tratamiento de la noticia</t>
  </si>
  <si>
    <t>Tolerancia social</t>
  </si>
  <si>
    <t>Calidad de atención frente a la violencia</t>
  </si>
  <si>
    <t>Emprendimiento económico</t>
  </si>
  <si>
    <t>Familia</t>
  </si>
  <si>
    <t>Pautas de crianza</t>
  </si>
  <si>
    <t>Crecimiento y desarrollo personal / Familiar</t>
  </si>
  <si>
    <t>Buen trato</t>
  </si>
  <si>
    <t>Estrategias de prevención de la violencia</t>
  </si>
  <si>
    <t>Organización comunal</t>
  </si>
  <si>
    <t>Descentralización</t>
  </si>
  <si>
    <t>Planes nacionales</t>
  </si>
  <si>
    <t>Seguridad ciudadana</t>
  </si>
  <si>
    <t>Marco normativo internacional y nacional</t>
  </si>
  <si>
    <t>Bullying / Violencia escolar</t>
  </si>
  <si>
    <t>Prevención de drogas asociados a la violencia</t>
  </si>
  <si>
    <t>Abuso sexual infantil</t>
  </si>
  <si>
    <t>Maltrato infantil y adolescente</t>
  </si>
  <si>
    <t>Variación porcentual</t>
  </si>
  <si>
    <t>Violencia Institucional</t>
  </si>
  <si>
    <t>Secuestro / Tortura</t>
  </si>
  <si>
    <t>Acoso político</t>
  </si>
  <si>
    <t>Violencia en conflicto armado</t>
  </si>
  <si>
    <t>Violencia en conflictos sociales</t>
  </si>
  <si>
    <t>Violencia y TIC</t>
  </si>
  <si>
    <t>Violencia contra mujeres con VIH</t>
  </si>
  <si>
    <t>Esterilizaciones forzadas</t>
  </si>
  <si>
    <t>Violencia en los servicios de salud sexual y reproductivo</t>
  </si>
  <si>
    <t>Violencia contra mujeres adultas mayores</t>
  </si>
  <si>
    <t>Violencia contra mujeres afroperuanas</t>
  </si>
  <si>
    <t>Violencia contra mujeres indígenas u originarias</t>
  </si>
  <si>
    <t>Violencia por orientación sexual</t>
  </si>
  <si>
    <t>Violencia contra mujeres con discapacidad</t>
  </si>
  <si>
    <t>Violencia contra mujeres privadas de libertad</t>
  </si>
  <si>
    <t>Violencia contra mujeres migrantes</t>
  </si>
  <si>
    <t>Explotación sexual comercial</t>
  </si>
  <si>
    <t>Prostitución forzada</t>
  </si>
  <si>
    <t>Hostigamiento sexual</t>
  </si>
  <si>
    <t>Rural</t>
  </si>
  <si>
    <t>Acoso sexual en espacios públicos</t>
  </si>
  <si>
    <t>Urbana</t>
  </si>
  <si>
    <t>Trata</t>
  </si>
  <si>
    <t>Violencia sexual</t>
  </si>
  <si>
    <t>%</t>
  </si>
  <si>
    <t>Área donde se realizó la acción preventiva</t>
  </si>
  <si>
    <t>Violencia económica/Patrimonial</t>
  </si>
  <si>
    <t>Violencia psicológica</t>
  </si>
  <si>
    <t>Violencia física</t>
  </si>
  <si>
    <t>Violencia en relaciones de pareja</t>
  </si>
  <si>
    <t>Feminicidio/Tentativa</t>
  </si>
  <si>
    <t>Violencia de género</t>
  </si>
  <si>
    <t>Violencia contra los integrantes del grupo familiar / Violencia familiar</t>
  </si>
  <si>
    <t>Violencia contra la mujer</t>
  </si>
  <si>
    <t>Liderazgo</t>
  </si>
  <si>
    <t>Gestión, planificación y redes</t>
  </si>
  <si>
    <t>A demanda</t>
  </si>
  <si>
    <t>Masculinidad</t>
  </si>
  <si>
    <t>Asistencia técnica</t>
  </si>
  <si>
    <t>Género</t>
  </si>
  <si>
    <t>Breve</t>
  </si>
  <si>
    <t>Derechos sexuales y reproductivos</t>
  </si>
  <si>
    <t>Sostenida</t>
  </si>
  <si>
    <t>Derechos humanos y ciudadanía</t>
  </si>
  <si>
    <t>Tipo de acción preventiva</t>
  </si>
  <si>
    <t>Temática principal de la acción preventiva</t>
  </si>
  <si>
    <t>* Información estadística preliminar a abril de 2025.</t>
  </si>
  <si>
    <t>46 400 a 88 010 personas</t>
  </si>
  <si>
    <t>37 799 a 46 399 personas</t>
  </si>
  <si>
    <t>29 199 a 37 798 personas</t>
  </si>
  <si>
    <t>20 598 a 29 198 personas</t>
  </si>
  <si>
    <t>11 997 a 20 597 personas</t>
  </si>
  <si>
    <t>3 396 a 11 996 personas</t>
  </si>
  <si>
    <t>Intervalo</t>
  </si>
  <si>
    <t>Leyenda</t>
  </si>
  <si>
    <t>2025 *</t>
  </si>
  <si>
    <t>Total de personas informadas</t>
  </si>
  <si>
    <t>Región de ubicación del CEM</t>
  </si>
  <si>
    <r>
      <t xml:space="preserve">Figura N°2: </t>
    </r>
    <r>
      <rPr>
        <sz val="12"/>
        <color theme="1"/>
        <rFont val="Arial Narrow"/>
        <family val="2"/>
      </rPr>
      <t>Personas informadas por los Centro Emergencia Mujer según departamento</t>
    </r>
    <r>
      <rPr>
        <b/>
        <sz val="12"/>
        <color theme="1"/>
        <rFont val="Arial Narrow"/>
        <family val="2"/>
      </rPr>
      <t>, Año 2025*</t>
    </r>
  </si>
  <si>
    <t>Población en general</t>
  </si>
  <si>
    <t>Trabajadores/as del hogar</t>
  </si>
  <si>
    <t>Servidores/as públicos/as</t>
  </si>
  <si>
    <t>Autoridades académicas</t>
  </si>
  <si>
    <t>Trabajo con hombres</t>
  </si>
  <si>
    <t>Hombres y mujeres integrantes de hogares</t>
  </si>
  <si>
    <t>Agentes comunitarios</t>
  </si>
  <si>
    <t>Fortalecimiento de habilidades de decisión</t>
  </si>
  <si>
    <t>Integrantes de Instancia/Mesa/Comité/Red</t>
  </si>
  <si>
    <t>Representantes de ONG</t>
  </si>
  <si>
    <t>Fortalecimiento organizacional comunitario</t>
  </si>
  <si>
    <t>Integrantes de redes comunales</t>
  </si>
  <si>
    <t>Integrantes de organizaciones sociales</t>
  </si>
  <si>
    <t>Empoderamiento económico</t>
  </si>
  <si>
    <t>Periodistas</t>
  </si>
  <si>
    <t>Contrayentes de nupcias</t>
  </si>
  <si>
    <t>Acciones en tambos</t>
  </si>
  <si>
    <t>Trabajadores/as de empresas</t>
  </si>
  <si>
    <t>Gerentes/as de empresas</t>
  </si>
  <si>
    <t>Acciones de movilización masiva, artísticas, culturales y edu-entretenimiento</t>
  </si>
  <si>
    <t>Empresarios/as</t>
  </si>
  <si>
    <t>Representantes de la sociedad civil</t>
  </si>
  <si>
    <t>Desarrollo de capacidades</t>
  </si>
  <si>
    <t>Funcionarios/as públicos</t>
  </si>
  <si>
    <t>Serenazgo</t>
  </si>
  <si>
    <t>Incidencia con autoridades, espacios de concertación y empresas</t>
  </si>
  <si>
    <t>Integrantes de colectivos juveniles de Edu. Sup.</t>
  </si>
  <si>
    <t>Promotores/as educadores</t>
  </si>
  <si>
    <t>Acciones de sensibilización campaña 25 de noviembre</t>
  </si>
  <si>
    <t>Facilitadoras/es en acción</t>
  </si>
  <si>
    <t>Líderes/lideresas comunales</t>
  </si>
  <si>
    <t>Prevención en la comunidad educativa</t>
  </si>
  <si>
    <t>Padres/Madres de familia y/o cuidadores/as</t>
  </si>
  <si>
    <t>Estudiantes de educación superior</t>
  </si>
  <si>
    <t>Empoderamiento socioeconómico de las mujeres víctimas o en situación de riesgo</t>
  </si>
  <si>
    <t>Escolares</t>
  </si>
  <si>
    <t>Docentes</t>
  </si>
  <si>
    <t>Desarrollo de habilidades para fortalecer autoestima y capacidad de decisión frente a situaciones de violencia</t>
  </si>
  <si>
    <t>Autoridades comunales y políticas</t>
  </si>
  <si>
    <t>Autoridades/funcionariado local</t>
  </si>
  <si>
    <t>Orientación a varones para la construcción de una nueva forma de masculinidad que no permita la transmisión del ciclo de violencia</t>
  </si>
  <si>
    <t>Autoridades/funcionariado regional</t>
  </si>
  <si>
    <t>Operadores/as de salud</t>
  </si>
  <si>
    <t>Capacitación y sensibilización a la comunidad</t>
  </si>
  <si>
    <t>Operadores/as policiales</t>
  </si>
  <si>
    <t>Operadores/as de justicia</t>
  </si>
  <si>
    <t>Intervención</t>
  </si>
  <si>
    <t>Tipo de beneficiario/a</t>
  </si>
  <si>
    <t>60 a más años</t>
  </si>
  <si>
    <t>30 a 59 años</t>
  </si>
  <si>
    <t>18 a 29 años</t>
  </si>
  <si>
    <t>15 a 17 años</t>
  </si>
  <si>
    <t>12 a 14 años</t>
  </si>
  <si>
    <t>6 a 11 años</t>
  </si>
  <si>
    <t>&lt; 6 años</t>
  </si>
  <si>
    <t>Grupo
de edad</t>
  </si>
  <si>
    <t>SECCION II: CARACTERISTICAS DE LA POBLACIÓN INFORMADA EN LAS ACCIONES PREVENTIVAS</t>
  </si>
  <si>
    <t>Total de acciones preventivas</t>
  </si>
  <si>
    <t>d</t>
  </si>
  <si>
    <t>Gobiernos locales (Distritales)</t>
  </si>
  <si>
    <t>Otras instituciones</t>
  </si>
  <si>
    <t>ONG</t>
  </si>
  <si>
    <t>Medios de comunicación</t>
  </si>
  <si>
    <t>Empresas</t>
  </si>
  <si>
    <t>Agencias de cooperación internacional</t>
  </si>
  <si>
    <t>Comunidades</t>
  </si>
  <si>
    <t>Comité/Mesa/Red</t>
  </si>
  <si>
    <t>Organizaciones sociales</t>
  </si>
  <si>
    <t>Iglesias</t>
  </si>
  <si>
    <t>Instituciones privadas</t>
  </si>
  <si>
    <t>Instituciones públicas</t>
  </si>
  <si>
    <t>Universidades/Institutos</t>
  </si>
  <si>
    <t>Instituciones educativas</t>
  </si>
  <si>
    <t>Gobiernos locales (Prov./Dist.)</t>
  </si>
  <si>
    <t>Comunicación para el cambio de comportamiento</t>
  </si>
  <si>
    <t>Gobiernos regionales</t>
  </si>
  <si>
    <t>Institución que invitó al Programa Nacional Warmi Ñan</t>
  </si>
  <si>
    <t>Institución que coorganizó con el Programa Nacional Warmi Ñan</t>
  </si>
  <si>
    <t>Invitado</t>
  </si>
  <si>
    <t>Coorganizador</t>
  </si>
  <si>
    <t>Organizador</t>
  </si>
  <si>
    <t>% Acción</t>
  </si>
  <si>
    <t>Participación del Programa Nacional Warmi Ñan</t>
  </si>
  <si>
    <t>3 035 a 5 731 acciones</t>
  </si>
  <si>
    <t>2 469 a 3 034 acciones</t>
  </si>
  <si>
    <t>1 903 a 2 468 acciones</t>
  </si>
  <si>
    <t>1 337 a 1 902 acciones</t>
  </si>
  <si>
    <t>771 a 1 336 acciones</t>
  </si>
  <si>
    <t>205 a 770 acciones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</si>
  <si>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</si>
  <si>
    <t>Periodo: 2021</t>
  </si>
  <si>
    <t>Periodo: Enero - Abril, 2025 (Preliminar)</t>
  </si>
  <si>
    <t>REPORTE ESTADÍSTICO DE ACCIONES PREVENTIVAS REALIZADAS POR LOS CENTROS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</si>
</sst>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sz val="10"/>
      <color indexed="8"/>
      <name val="Arial Narrow"/>
      <family val="2"/>
    </font>
    <font>
      <b/>
      <sz val="14"/>
      <color theme="0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Univers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.5"/>
      <color indexed="8"/>
      <name val="Arial Narrow"/>
      <family val="2"/>
    </font>
    <font>
      <b/>
      <sz val="11"/>
      <color theme="1"/>
      <name val="Arial Narrow"/>
      <family val="2"/>
    </font>
    <font>
      <b/>
      <sz val="9"/>
      <color theme="0"/>
      <name val="Arial Narrow"/>
      <family val="2"/>
    </font>
    <font>
      <b/>
      <sz val="14"/>
      <color rgb="FFFF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9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sz val="10"/>
      <color theme="0"/>
      <name val="Arial"/>
      <family val="2"/>
    </font>
    <font>
      <b/>
      <sz val="22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D0CECE"/>
        <bgColor indexed="64"/>
      </patternFill>
    </fill>
    <fill>
      <patternFill patternType="solid">
        <fgColor rgb="FF75717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0CECE"/>
        <bgColor indexed="9"/>
      </patternFill>
    </fill>
    <fill>
      <patternFill patternType="solid">
        <fgColor rgb="FFFFF7F7"/>
        <bgColor indexed="9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/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/>
      <bottom style="dotted">
        <color theme="2" tint="-9.9978637043366805E-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7" fillId="0" borderId="0" applyBorder="0"/>
    <xf numFmtId="0" fontId="19" fillId="0" borderId="0"/>
    <xf numFmtId="9" fontId="15" fillId="0" borderId="0" applyFont="0" applyFill="0" applyBorder="0" applyAlignment="0" applyProtection="0"/>
  </cellStyleXfs>
  <cellXfs count="1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Continuous" vertical="center" wrapText="1"/>
    </xf>
    <xf numFmtId="3" fontId="12" fillId="4" borderId="0" xfId="0" applyNumberFormat="1" applyFont="1" applyFill="1" applyAlignment="1">
      <alignment horizontal="center" vertical="center"/>
    </xf>
    <xf numFmtId="10" fontId="7" fillId="4" borderId="2" xfId="1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9" fillId="4" borderId="2" xfId="0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164" fontId="12" fillId="4" borderId="8" xfId="1" applyNumberFormat="1" applyFont="1" applyFill="1" applyBorder="1" applyAlignment="1">
      <alignment horizontal="center" vertical="center" wrapText="1"/>
    </xf>
    <xf numFmtId="3" fontId="12" fillId="4" borderId="9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3" fontId="12" fillId="4" borderId="8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164" fontId="9" fillId="4" borderId="2" xfId="1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7" fillId="3" borderId="0" xfId="0" applyFont="1" applyFill="1" applyAlignment="1">
      <alignment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0" fontId="16" fillId="8" borderId="0" xfId="2" applyFont="1" applyFill="1" applyAlignment="1">
      <alignment vertical="top"/>
    </xf>
    <xf numFmtId="3" fontId="18" fillId="0" borderId="14" xfId="3" applyNumberFormat="1" applyFont="1" applyBorder="1" applyAlignment="1">
      <alignment horizontal="left" vertical="center"/>
    </xf>
    <xf numFmtId="3" fontId="18" fillId="0" borderId="15" xfId="3" applyNumberFormat="1" applyFont="1" applyBorder="1" applyAlignment="1">
      <alignment horizontal="left" vertical="center"/>
    </xf>
    <xf numFmtId="0" fontId="18" fillId="9" borderId="16" xfId="4" applyFont="1" applyFill="1" applyBorder="1"/>
    <xf numFmtId="164" fontId="7" fillId="0" borderId="17" xfId="5" applyNumberFormat="1" applyFont="1" applyFill="1" applyBorder="1" applyAlignment="1">
      <alignment horizontal="center" vertical="center"/>
    </xf>
    <xf numFmtId="0" fontId="20" fillId="10" borderId="17" xfId="2" applyFont="1" applyFill="1" applyBorder="1" applyAlignment="1">
      <alignment horizontal="center" vertical="center"/>
    </xf>
    <xf numFmtId="0" fontId="18" fillId="11" borderId="18" xfId="4" applyFont="1" applyFill="1" applyBorder="1"/>
    <xf numFmtId="0" fontId="18" fillId="12" borderId="18" xfId="4" applyFont="1" applyFill="1" applyBorder="1"/>
    <xf numFmtId="3" fontId="12" fillId="0" borderId="19" xfId="2" applyNumberFormat="1" applyFont="1" applyBorder="1" applyAlignment="1">
      <alignment horizontal="center" vertical="center"/>
    </xf>
    <xf numFmtId="3" fontId="7" fillId="0" borderId="20" xfId="2" applyNumberFormat="1" applyFont="1" applyBorder="1" applyAlignment="1">
      <alignment horizontal="center" vertical="center"/>
    </xf>
    <xf numFmtId="3" fontId="7" fillId="0" borderId="19" xfId="2" applyNumberFormat="1" applyFont="1" applyBorder="1" applyAlignment="1">
      <alignment horizontal="left" vertical="center"/>
    </xf>
    <xf numFmtId="0" fontId="18" fillId="13" borderId="18" xfId="4" applyFont="1" applyFill="1" applyBorder="1"/>
    <xf numFmtId="3" fontId="12" fillId="0" borderId="20" xfId="2" applyNumberFormat="1" applyFont="1" applyBorder="1" applyAlignment="1">
      <alignment horizontal="center" vertical="center"/>
    </xf>
    <xf numFmtId="3" fontId="7" fillId="0" borderId="20" xfId="2" applyNumberFormat="1" applyFont="1" applyBorder="1" applyAlignment="1">
      <alignment horizontal="left" vertical="center"/>
    </xf>
    <xf numFmtId="0" fontId="18" fillId="14" borderId="18" xfId="4" applyFont="1" applyFill="1" applyBorder="1"/>
    <xf numFmtId="0" fontId="18" fillId="15" borderId="18" xfId="4" applyFont="1" applyFill="1" applyBorder="1"/>
    <xf numFmtId="0" fontId="21" fillId="10" borderId="21" xfId="3" applyFont="1" applyFill="1" applyBorder="1" applyAlignment="1">
      <alignment horizontal="center" vertical="center"/>
    </xf>
    <xf numFmtId="0" fontId="21" fillId="10" borderId="15" xfId="3" applyFont="1" applyFill="1" applyBorder="1" applyAlignment="1">
      <alignment horizontal="center" vertical="center"/>
    </xf>
    <xf numFmtId="0" fontId="21" fillId="10" borderId="14" xfId="3" applyFont="1" applyFill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22" fillId="16" borderId="22" xfId="2" applyFont="1" applyFill="1" applyBorder="1" applyAlignment="1">
      <alignment horizontal="center" vertical="center" wrapText="1"/>
    </xf>
    <xf numFmtId="0" fontId="22" fillId="16" borderId="23" xfId="2" applyFont="1" applyFill="1" applyBorder="1" applyAlignment="1">
      <alignment horizontal="center" vertical="center" wrapText="1"/>
    </xf>
    <xf numFmtId="0" fontId="23" fillId="16" borderId="22" xfId="2" applyFont="1" applyFill="1" applyBorder="1" applyAlignment="1">
      <alignment horizontal="center" vertical="top" wrapText="1"/>
    </xf>
    <xf numFmtId="0" fontId="22" fillId="16" borderId="24" xfId="2" applyFont="1" applyFill="1" applyBorder="1" applyAlignment="1">
      <alignment horizontal="center" vertical="center" wrapText="1"/>
    </xf>
    <xf numFmtId="0" fontId="22" fillId="16" borderId="25" xfId="2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164" fontId="7" fillId="17" borderId="1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3" fontId="8" fillId="4" borderId="2" xfId="0" applyNumberFormat="1" applyFont="1" applyFill="1" applyBorder="1" applyAlignment="1">
      <alignment horizontal="center" vertical="center" wrapText="1"/>
    </xf>
    <xf numFmtId="10" fontId="9" fillId="4" borderId="2" xfId="1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8" fillId="4" borderId="0" xfId="0" applyNumberFormat="1" applyFont="1" applyFill="1" applyAlignment="1">
      <alignment horizontal="center" vertical="center" wrapText="1"/>
    </xf>
    <xf numFmtId="10" fontId="9" fillId="4" borderId="0" xfId="1" applyNumberFormat="1" applyFont="1" applyFill="1" applyBorder="1" applyAlignment="1">
      <alignment horizontal="center" vertical="center" wrapText="1"/>
    </xf>
    <xf numFmtId="3" fontId="9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left"/>
    </xf>
    <xf numFmtId="3" fontId="7" fillId="17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10" fontId="9" fillId="4" borderId="2" xfId="1" applyNumberFormat="1" applyFont="1" applyFill="1" applyBorder="1" applyAlignment="1">
      <alignment horizontal="center" vertical="center"/>
    </xf>
    <xf numFmtId="3" fontId="27" fillId="4" borderId="2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164" fontId="20" fillId="0" borderId="17" xfId="5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3" fontId="8" fillId="4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29" fillId="4" borderId="0" xfId="0" applyFont="1" applyFill="1" applyAlignment="1">
      <alignment horizontal="left" vertical="center"/>
    </xf>
    <xf numFmtId="3" fontId="22" fillId="0" borderId="20" xfId="2" applyNumberFormat="1" applyFont="1" applyBorder="1" applyAlignment="1">
      <alignment horizontal="center" vertical="center"/>
    </xf>
    <xf numFmtId="3" fontId="10" fillId="0" borderId="19" xfId="2" applyNumberFormat="1" applyFont="1" applyBorder="1" applyAlignment="1">
      <alignment horizontal="left" vertical="center"/>
    </xf>
    <xf numFmtId="3" fontId="10" fillId="0" borderId="20" xfId="2" applyNumberFormat="1" applyFont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12" fillId="4" borderId="8" xfId="1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Continuous" vertical="center" wrapText="1"/>
    </xf>
    <xf numFmtId="10" fontId="9" fillId="4" borderId="2" xfId="1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left" vertical="center" wrapText="1"/>
    </xf>
    <xf numFmtId="164" fontId="9" fillId="18" borderId="2" xfId="1" applyNumberFormat="1" applyFont="1" applyFill="1" applyBorder="1" applyAlignment="1">
      <alignment horizontal="center" vertical="center" wrapText="1"/>
    </xf>
    <xf numFmtId="3" fontId="8" fillId="18" borderId="2" xfId="0" applyNumberFormat="1" applyFont="1" applyFill="1" applyBorder="1" applyAlignment="1">
      <alignment horizontal="center" vertical="center" wrapText="1"/>
    </xf>
    <xf numFmtId="0" fontId="9" fillId="18" borderId="8" xfId="0" applyFont="1" applyFill="1" applyBorder="1" applyAlignment="1">
      <alignment horizontal="left" vertical="center" wrapText="1"/>
    </xf>
    <xf numFmtId="3" fontId="9" fillId="4" borderId="10" xfId="0" applyNumberFormat="1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2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vertical="center" wrapText="1"/>
    </xf>
    <xf numFmtId="0" fontId="35" fillId="4" borderId="0" xfId="0" applyFont="1" applyFill="1" applyAlignment="1">
      <alignment vertical="center" wrapText="1"/>
    </xf>
    <xf numFmtId="0" fontId="36" fillId="19" borderId="0" xfId="2" applyFont="1" applyFill="1" applyAlignment="1">
      <alignment horizontal="centerContinuous" vertical="center"/>
    </xf>
    <xf numFmtId="0" fontId="37" fillId="4" borderId="0" xfId="0" applyFont="1" applyFill="1" applyAlignment="1">
      <alignment vertical="center" wrapText="1"/>
    </xf>
    <xf numFmtId="0" fontId="38" fillId="19" borderId="0" xfId="2" applyFont="1" applyFill="1" applyAlignment="1">
      <alignment horizontal="center" vertical="center"/>
    </xf>
    <xf numFmtId="0" fontId="2" fillId="4" borderId="0" xfId="0" applyFont="1" applyFill="1"/>
    <xf numFmtId="0" fontId="3" fillId="4" borderId="0" xfId="0" applyFont="1" applyFill="1"/>
    <xf numFmtId="0" fontId="39" fillId="4" borderId="0" xfId="0" applyFont="1" applyFill="1" applyAlignment="1">
      <alignment vertical="center" wrapText="1"/>
    </xf>
    <xf numFmtId="0" fontId="2" fillId="0" borderId="0" xfId="0" applyFont="1"/>
    <xf numFmtId="0" fontId="40" fillId="2" borderId="0" xfId="0" applyFont="1" applyFill="1"/>
    <xf numFmtId="0" fontId="12" fillId="2" borderId="0" xfId="0" applyFont="1" applyFill="1"/>
    <xf numFmtId="0" fontId="41" fillId="2" borderId="0" xfId="0" applyFont="1" applyFill="1"/>
  </cellXfs>
  <cellStyles count="6">
    <cellStyle name="Normal" xfId="0" builtinId="0"/>
    <cellStyle name="Normal 2" xfId="4" xr:uid="{5B6D0611-0D9B-4D43-A7F8-13C949DFE8E0}"/>
    <cellStyle name="Normal 2 2" xfId="3" xr:uid="{5055AD16-0A0D-443A-B825-F4410DD55DA4}"/>
    <cellStyle name="Normal 2 3" xfId="2" xr:uid="{4CA557B4-CF1C-4641-8D45-6BB8C35922D9}"/>
    <cellStyle name="Porcentaje" xfId="1" builtinId="5"/>
    <cellStyle name="Porcentaje 2 2" xfId="5" xr:uid="{346950C6-7309-4FE6-B41D-20118AABAF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20300061891633375"/>
          <c:y val="2.2369230919078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F-4EC1-90FB-8316621811DA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6F-4EC1-90FB-8316621811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AP!$J$20:$J$23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AP!$K$20:$K$23</c:f>
              <c:numCache>
                <c:formatCode>#,##0</c:formatCode>
                <c:ptCount val="4"/>
                <c:pt idx="0">
                  <c:v>5428</c:v>
                </c:pt>
                <c:pt idx="1">
                  <c:v>6838</c:v>
                </c:pt>
                <c:pt idx="2">
                  <c:v>9194</c:v>
                </c:pt>
                <c:pt idx="3">
                  <c:v>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F-4EC1-90FB-8316621811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2247897976173339"/>
          <c:y val="5.1240010588513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AP!$D$146:$E$146</c:f>
              <c:strCache>
                <c:ptCount val="2"/>
                <c:pt idx="0">
                  <c:v>304,167</c:v>
                </c:pt>
                <c:pt idx="1">
                  <c:v>205,100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20D2-4519-A240-01200995712B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20D2-4519-A240-01200995712B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2-4519-A240-01200995712B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D2-4519-A240-01200995712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AP!$D$141:$E$141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AP!$D$146:$E$146</c:f>
              <c:numCache>
                <c:formatCode>#,##0</c:formatCode>
                <c:ptCount val="2"/>
                <c:pt idx="0">
                  <c:v>304167</c:v>
                </c:pt>
                <c:pt idx="1">
                  <c:v>205100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D2-4519-A240-01200995712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945552243272299"/>
          <c:y val="4.1581091417905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AP!$P$245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7B-4A69-AC21-600E2A7828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AP!$L$246:$L$247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AP!$P$246:$P$247</c:f>
              <c:numCache>
                <c:formatCode>#,##0</c:formatCode>
                <c:ptCount val="2"/>
                <c:pt idx="0">
                  <c:v>263409</c:v>
                </c:pt>
                <c:pt idx="1">
                  <c:v>40758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7B-4A69-AC21-600E2A7828E4}"/>
            </c:ext>
          </c:extLst>
        </c:ser>
        <c:ser>
          <c:idx val="1"/>
          <c:order val="1"/>
          <c:tx>
            <c:strRef>
              <c:f>AP!$Q$245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7B-4A69-AC21-600E2A7828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AP!$L$246:$L$247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AP!$Q$246:$Q$247</c:f>
              <c:numCache>
                <c:formatCode>#,##0</c:formatCode>
                <c:ptCount val="2"/>
                <c:pt idx="0">
                  <c:v>185234</c:v>
                </c:pt>
                <c:pt idx="1">
                  <c:v>19866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7B-4A69-AC21-600E2A782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Gráfico N° 2 Ranking de acciones preventivas realizadas por los Centro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AP!$N$102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AP!$M$103:$M$128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Amazonas</c:v>
                </c:pt>
                <c:pt idx="5">
                  <c:v>Huancavelica</c:v>
                </c:pt>
                <c:pt idx="6">
                  <c:v>Loreto</c:v>
                </c:pt>
                <c:pt idx="7">
                  <c:v>Pasco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Piura</c:v>
                </c:pt>
                <c:pt idx="14">
                  <c:v>Callao</c:v>
                </c:pt>
                <c:pt idx="15">
                  <c:v>Puno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Arequipa</c:v>
                </c:pt>
                <c:pt idx="23">
                  <c:v>Cusco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AP!$N$103:$N$128</c:f>
              <c:numCache>
                <c:formatCode>#,##0</c:formatCode>
                <c:ptCount val="26"/>
                <c:pt idx="0">
                  <c:v>3267</c:v>
                </c:pt>
                <c:pt idx="1">
                  <c:v>4990</c:v>
                </c:pt>
                <c:pt idx="2">
                  <c:v>5579</c:v>
                </c:pt>
                <c:pt idx="3">
                  <c:v>5875</c:v>
                </c:pt>
                <c:pt idx="4">
                  <c:v>8756</c:v>
                </c:pt>
                <c:pt idx="5">
                  <c:v>8760</c:v>
                </c:pt>
                <c:pt idx="6">
                  <c:v>9215</c:v>
                </c:pt>
                <c:pt idx="7">
                  <c:v>9307</c:v>
                </c:pt>
                <c:pt idx="8">
                  <c:v>9934</c:v>
                </c:pt>
                <c:pt idx="9">
                  <c:v>10631</c:v>
                </c:pt>
                <c:pt idx="10">
                  <c:v>12394</c:v>
                </c:pt>
                <c:pt idx="11">
                  <c:v>14950</c:v>
                </c:pt>
                <c:pt idx="12">
                  <c:v>15517</c:v>
                </c:pt>
                <c:pt idx="13">
                  <c:v>15544</c:v>
                </c:pt>
                <c:pt idx="14">
                  <c:v>15840</c:v>
                </c:pt>
                <c:pt idx="15">
                  <c:v>15843</c:v>
                </c:pt>
                <c:pt idx="16">
                  <c:v>17417</c:v>
                </c:pt>
                <c:pt idx="17">
                  <c:v>19429</c:v>
                </c:pt>
                <c:pt idx="18">
                  <c:v>20681</c:v>
                </c:pt>
                <c:pt idx="19">
                  <c:v>20959</c:v>
                </c:pt>
                <c:pt idx="20">
                  <c:v>22918</c:v>
                </c:pt>
                <c:pt idx="21">
                  <c:v>27306</c:v>
                </c:pt>
                <c:pt idx="22">
                  <c:v>31231</c:v>
                </c:pt>
                <c:pt idx="23">
                  <c:v>32006</c:v>
                </c:pt>
                <c:pt idx="24">
                  <c:v>39109</c:v>
                </c:pt>
                <c:pt idx="25">
                  <c:v>69379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866-4C70-A3D2-D1C5FEC745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178734</xdr:colOff>
      <xdr:row>15</xdr:row>
      <xdr:rowOff>200026</xdr:rowOff>
    </xdr:from>
    <xdr:to>
      <xdr:col>18</xdr:col>
      <xdr:colOff>69477</xdr:colOff>
      <xdr:row>25</xdr:row>
      <xdr:rowOff>47626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CBB352E6-4BF5-4E6F-ACA3-19094D2AB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137</xdr:row>
      <xdr:rowOff>254950</xdr:rowOff>
    </xdr:from>
    <xdr:to>
      <xdr:col>11</xdr:col>
      <xdr:colOff>590418</xdr:colOff>
      <xdr:row>150</xdr:row>
      <xdr:rowOff>189407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ACEFCD-4669-46C3-B455-21E1A92F1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7837FA7-6584-474A-9B20-3A6D46653E0E}"/>
            </a:ext>
          </a:extLst>
        </xdr:cNvPr>
        <xdr:cNvGrpSpPr/>
      </xdr:nvGrpSpPr>
      <xdr:grpSpPr>
        <a:xfrm>
          <a:off x="123265" y="2795348"/>
          <a:ext cx="17406320" cy="331928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4809212-C8FE-4114-AC28-E66410C548D2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1878B7C1-5062-47A4-9B2D-D52674629FE6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43</xdr:row>
      <xdr:rowOff>46808</xdr:rowOff>
    </xdr:from>
    <xdr:to>
      <xdr:col>8</xdr:col>
      <xdr:colOff>21772</xdr:colOff>
      <xdr:row>44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FFE11F3-D07A-4F14-B9B1-7016327DBFFF}"/>
            </a:ext>
          </a:extLst>
        </xdr:cNvPr>
        <xdr:cNvGrpSpPr/>
      </xdr:nvGrpSpPr>
      <xdr:grpSpPr>
        <a:xfrm>
          <a:off x="191498" y="11712132"/>
          <a:ext cx="7192539" cy="283391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252A51F-8E60-4D40-AEB5-B43398A38399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BE37852C-927A-4F36-A627-85317B432891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132</xdr:row>
      <xdr:rowOff>26479</xdr:rowOff>
    </xdr:from>
    <xdr:to>
      <xdr:col>18</xdr:col>
      <xdr:colOff>2802</xdr:colOff>
      <xdr:row>135</xdr:row>
      <xdr:rowOff>4197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AB669744-CC36-49CA-AD4A-246F67D04433}"/>
            </a:ext>
          </a:extLst>
        </xdr:cNvPr>
        <xdr:cNvGrpSpPr/>
      </xdr:nvGrpSpPr>
      <xdr:grpSpPr>
        <a:xfrm>
          <a:off x="64032" y="39784950"/>
          <a:ext cx="17464770" cy="358718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D9F5C21C-ACE8-42B5-8A83-FF3064D0CD1D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90D65AC2-FC74-464C-98BA-BB91F42578C5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153</xdr:row>
      <xdr:rowOff>55483</xdr:rowOff>
    </xdr:from>
    <xdr:to>
      <xdr:col>9</xdr:col>
      <xdr:colOff>44826</xdr:colOff>
      <xdr:row>155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8B6F7673-1890-406A-A9E2-F44642E68D5C}"/>
            </a:ext>
          </a:extLst>
        </xdr:cNvPr>
        <xdr:cNvGrpSpPr/>
      </xdr:nvGrpSpPr>
      <xdr:grpSpPr>
        <a:xfrm>
          <a:off x="125725" y="45091924"/>
          <a:ext cx="8368336" cy="459998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CA25BEDD-6B43-4136-A30A-213570FF552B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03A68FE8-AB53-49EA-9E2C-63662AF52A80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153</xdr:row>
      <xdr:rowOff>37470</xdr:rowOff>
    </xdr:from>
    <xdr:to>
      <xdr:col>18</xdr:col>
      <xdr:colOff>2242</xdr:colOff>
      <xdr:row>155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C9577CF-C831-42EE-B6B6-4AB56269BFB0}"/>
            </a:ext>
          </a:extLst>
        </xdr:cNvPr>
        <xdr:cNvGrpSpPr/>
      </xdr:nvGrpSpPr>
      <xdr:grpSpPr>
        <a:xfrm>
          <a:off x="9315312" y="45073911"/>
          <a:ext cx="8212930" cy="474433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99E105A9-C571-46A4-8EA0-46917F08611A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E3C551DF-048F-47AB-8769-B140716D1B6C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137</xdr:row>
      <xdr:rowOff>226423</xdr:rowOff>
    </xdr:from>
    <xdr:to>
      <xdr:col>18</xdr:col>
      <xdr:colOff>11204</xdr:colOff>
      <xdr:row>139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9A42DF2C-ED0F-445A-8EF7-8791A0823009}"/>
            </a:ext>
          </a:extLst>
        </xdr:cNvPr>
        <xdr:cNvGrpSpPr/>
      </xdr:nvGrpSpPr>
      <xdr:grpSpPr>
        <a:xfrm>
          <a:off x="12504886" y="41060658"/>
          <a:ext cx="5032318" cy="457230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6EFDBFA9-4BE9-4F01-9C9A-2AE43F0821E1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54AD1235-87FB-4992-B5D4-4DB297C2A30F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CBDA0553-E45F-41BF-A5DB-7D3531F27CF4}"/>
            </a:ext>
          </a:extLst>
        </xdr:cNvPr>
        <xdr:cNvSpPr/>
      </xdr:nvSpPr>
      <xdr:spPr>
        <a:xfrm>
          <a:off x="6067424" y="306521"/>
          <a:ext cx="9295281" cy="412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12096339-AB51-4896-9438-F2EEB108DE9B}"/>
            </a:ext>
          </a:extLst>
        </xdr:cNvPr>
        <xdr:cNvSpPr txBox="1"/>
      </xdr:nvSpPr>
      <xdr:spPr>
        <a:xfrm>
          <a:off x="890007" y="1546008"/>
          <a:ext cx="14711943" cy="66053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70359</xdr:rowOff>
    </xdr:from>
    <xdr:ext cx="4835407" cy="545082"/>
    <xdr:pic>
      <xdr:nvPicPr>
        <xdr:cNvPr id="24" name="Imagen 23">
          <a:extLst>
            <a:ext uri="{FF2B5EF4-FFF2-40B4-BE49-F238E27FC236}">
              <a16:creationId xmlns:a16="http://schemas.microsoft.com/office/drawing/2014/main" id="{24A900DD-FE59-4764-BD23-394604B9146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775" y="251334"/>
          <a:ext cx="4835407" cy="54508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952497</xdr:colOff>
      <xdr:row>15</xdr:row>
      <xdr:rowOff>110678</xdr:rowOff>
    </xdr:from>
    <xdr:to>
      <xdr:col>12</xdr:col>
      <xdr:colOff>104775</xdr:colOff>
      <xdr:row>16</xdr:row>
      <xdr:rowOff>224102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D24AFB6-AD1C-4A40-8F1D-3E69A625A1A3}"/>
            </a:ext>
          </a:extLst>
        </xdr:cNvPr>
        <xdr:cNvGrpSpPr/>
      </xdr:nvGrpSpPr>
      <xdr:grpSpPr>
        <a:xfrm>
          <a:off x="8314762" y="3618119"/>
          <a:ext cx="3074337" cy="494424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61367E2F-441D-4746-B1E6-40F5D096050F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FD1A5A4A-6692-4696-9808-08781CA12ECE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27</xdr:row>
      <xdr:rowOff>18167</xdr:rowOff>
    </xdr:from>
    <xdr:to>
      <xdr:col>17</xdr:col>
      <xdr:colOff>0</xdr:colOff>
      <xdr:row>28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D1BA0995-00DC-413A-8832-3EBF67798F72}"/>
            </a:ext>
          </a:extLst>
        </xdr:cNvPr>
        <xdr:cNvGrpSpPr/>
      </xdr:nvGrpSpPr>
      <xdr:grpSpPr>
        <a:xfrm>
          <a:off x="8459211" y="6943402"/>
          <a:ext cx="8215142" cy="421721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442B0F3B-7623-46E7-9B81-6D5BF679843C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2342D82A-CD62-48D8-9F1E-EFC37C8610E6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137</xdr:row>
      <xdr:rowOff>187002</xdr:rowOff>
    </xdr:from>
    <xdr:to>
      <xdr:col>5</xdr:col>
      <xdr:colOff>27214</xdr:colOff>
      <xdr:row>139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CBA9A4A9-207C-4993-875A-24994038C382}"/>
            </a:ext>
          </a:extLst>
        </xdr:cNvPr>
        <xdr:cNvGrpSpPr/>
      </xdr:nvGrpSpPr>
      <xdr:grpSpPr>
        <a:xfrm>
          <a:off x="150853" y="41021237"/>
          <a:ext cx="3899273" cy="549112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00C9EDF6-EBEE-4241-A3C2-3CCC12E33202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647D9FF6-A2A7-4215-89B9-20C4D49405A1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3118</xdr:colOff>
      <xdr:row>40</xdr:row>
      <xdr:rowOff>35671</xdr:rowOff>
    </xdr:from>
    <xdr:to>
      <xdr:col>16</xdr:col>
      <xdr:colOff>247650</xdr:colOff>
      <xdr:row>40</xdr:row>
      <xdr:rowOff>315675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3F9E82BE-54DD-4EAE-9F2A-30260FCA1291}"/>
            </a:ext>
          </a:extLst>
        </xdr:cNvPr>
        <xdr:cNvGrpSpPr/>
      </xdr:nvGrpSpPr>
      <xdr:grpSpPr>
        <a:xfrm>
          <a:off x="8452353" y="10692465"/>
          <a:ext cx="7528356" cy="280004"/>
          <a:chOff x="1143435" y="8232000"/>
          <a:chExt cx="9857104" cy="268168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66C0A237-41B9-4725-A423-206FFECC356E}"/>
              </a:ext>
            </a:extLst>
          </xdr:cNvPr>
          <xdr:cNvSpPr/>
        </xdr:nvSpPr>
        <xdr:spPr>
          <a:xfrm>
            <a:off x="2792985" y="8232000"/>
            <a:ext cx="8207554" cy="268168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Warmi Ñan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8AA1AE06-D597-46EF-AB7F-4AF3AD1237C3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46</xdr:row>
      <xdr:rowOff>283160</xdr:rowOff>
    </xdr:from>
    <xdr:to>
      <xdr:col>13</xdr:col>
      <xdr:colOff>0</xdr:colOff>
      <xdr:row>48</xdr:row>
      <xdr:rowOff>260169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4D1EFF45-C4A6-4AFC-B16A-00E958F74415}"/>
            </a:ext>
          </a:extLst>
        </xdr:cNvPr>
        <xdr:cNvGrpSpPr/>
      </xdr:nvGrpSpPr>
      <xdr:grpSpPr>
        <a:xfrm>
          <a:off x="8449235" y="12643248"/>
          <a:ext cx="4011706" cy="694186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AF7240DB-84C3-44CA-AA1C-22FD0BB7D33D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A44E256B-3A2F-4249-BDBB-9EC98321706B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46</xdr:row>
      <xdr:rowOff>284554</xdr:rowOff>
    </xdr:from>
    <xdr:to>
      <xdr:col>18</xdr:col>
      <xdr:colOff>1393</xdr:colOff>
      <xdr:row>48</xdr:row>
      <xdr:rowOff>261563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0FD96EE0-C1DB-4FDC-ADA5-97303AB7AE32}"/>
            </a:ext>
          </a:extLst>
        </xdr:cNvPr>
        <xdr:cNvGrpSpPr/>
      </xdr:nvGrpSpPr>
      <xdr:grpSpPr>
        <a:xfrm>
          <a:off x="13685416" y="12644642"/>
          <a:ext cx="3841977" cy="694186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01275A64-9D53-4279-90F3-C36E2577FEC1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Warmi Ñan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E2AD0152-0A1C-4AE0-A680-513BADF35DD1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43</xdr:row>
      <xdr:rowOff>129964</xdr:rowOff>
    </xdr:from>
    <xdr:to>
      <xdr:col>11</xdr:col>
      <xdr:colOff>1</xdr:colOff>
      <xdr:row>46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B7A31156-6A4F-475B-A48B-911DE7CBC66F}"/>
            </a:ext>
          </a:extLst>
        </xdr:cNvPr>
        <xdr:cNvCxnSpPr/>
      </xdr:nvCxnSpPr>
      <xdr:spPr>
        <a:xfrm rot="5400000">
          <a:off x="8851862" y="7820705"/>
          <a:ext cx="591479" cy="773848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576944</xdr:colOff>
      <xdr:row>44</xdr:row>
      <xdr:rowOff>174170</xdr:rowOff>
    </xdr:from>
    <xdr:to>
      <xdr:col>16</xdr:col>
      <xdr:colOff>117555</xdr:colOff>
      <xdr:row>46</xdr:row>
      <xdr:rowOff>189436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1E118B08-2EC2-4949-BAF9-C40FC8A33F5D}"/>
            </a:ext>
          </a:extLst>
        </xdr:cNvPr>
        <xdr:cNvCxnSpPr/>
      </xdr:nvCxnSpPr>
      <xdr:spPr>
        <a:xfrm rot="16200000" flipH="1">
          <a:off x="13598416" y="8117223"/>
          <a:ext cx="367691" cy="407386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796107</xdr:colOff>
      <xdr:row>71</xdr:row>
      <xdr:rowOff>327294</xdr:rowOff>
    </xdr:from>
    <xdr:to>
      <xdr:col>15</xdr:col>
      <xdr:colOff>3355</xdr:colOff>
      <xdr:row>73</xdr:row>
      <xdr:rowOff>211728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81C2F475-552C-4993-BDBA-304D6F700956}"/>
            </a:ext>
          </a:extLst>
        </xdr:cNvPr>
        <xdr:cNvGrpSpPr/>
      </xdr:nvGrpSpPr>
      <xdr:grpSpPr>
        <a:xfrm>
          <a:off x="9245342" y="21909823"/>
          <a:ext cx="5516160" cy="590405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D52D01FF-F04A-4BE3-B95E-5B9BC2EA1B54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2025 en relación al año 2024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EB3B44DB-2548-4941-9CB5-28000CC0BE63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1</xdr:col>
      <xdr:colOff>0</xdr:colOff>
      <xdr:row>225</xdr:row>
      <xdr:rowOff>201724</xdr:rowOff>
    </xdr:from>
    <xdr:to>
      <xdr:col>9</xdr:col>
      <xdr:colOff>0</xdr:colOff>
      <xdr:row>227</xdr:row>
      <xdr:rowOff>212911</xdr:rowOff>
    </xdr:to>
    <xdr:grpSp>
      <xdr:nvGrpSpPr>
        <xdr:cNvPr id="48" name="Grupo 47">
          <a:extLst>
            <a:ext uri="{FF2B5EF4-FFF2-40B4-BE49-F238E27FC236}">
              <a16:creationId xmlns:a16="http://schemas.microsoft.com/office/drawing/2014/main" id="{1ADF55B4-84E0-4E85-90D4-BC73C58EBF38}"/>
            </a:ext>
          </a:extLst>
        </xdr:cNvPr>
        <xdr:cNvGrpSpPr/>
      </xdr:nvGrpSpPr>
      <xdr:grpSpPr>
        <a:xfrm>
          <a:off x="123265" y="63458930"/>
          <a:ext cx="8325970" cy="481834"/>
          <a:chOff x="0" y="8335704"/>
          <a:chExt cx="9155207" cy="208032"/>
        </a:xfrm>
      </xdr:grpSpPr>
      <xdr:sp macro="" textlink="">
        <xdr:nvSpPr>
          <xdr:cNvPr id="49" name="Rectángulo 48">
            <a:extLst>
              <a:ext uri="{FF2B5EF4-FFF2-40B4-BE49-F238E27FC236}">
                <a16:creationId xmlns:a16="http://schemas.microsoft.com/office/drawing/2014/main" id="{6DF0E549-FBDF-4BAE-8B35-061388DB409B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0" name="Rectángulo 51">
            <a:extLst>
              <a:ext uri="{FF2B5EF4-FFF2-40B4-BE49-F238E27FC236}">
                <a16:creationId xmlns:a16="http://schemas.microsoft.com/office/drawing/2014/main" id="{F81318BA-6DD3-49D8-B418-7AF98D46CFDC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262</xdr:row>
      <xdr:rowOff>116853</xdr:rowOff>
    </xdr:from>
    <xdr:to>
      <xdr:col>15</xdr:col>
      <xdr:colOff>847724</xdr:colOff>
      <xdr:row>264</xdr:row>
      <xdr:rowOff>115260</xdr:rowOff>
    </xdr:to>
    <xdr:grpSp>
      <xdr:nvGrpSpPr>
        <xdr:cNvPr id="51" name="Grupo 50">
          <a:extLst>
            <a:ext uri="{FF2B5EF4-FFF2-40B4-BE49-F238E27FC236}">
              <a16:creationId xmlns:a16="http://schemas.microsoft.com/office/drawing/2014/main" id="{5B2577C6-063F-4B16-8177-BD060AAADF90}"/>
            </a:ext>
          </a:extLst>
        </xdr:cNvPr>
        <xdr:cNvGrpSpPr/>
      </xdr:nvGrpSpPr>
      <xdr:grpSpPr>
        <a:xfrm>
          <a:off x="10428673" y="75028177"/>
          <a:ext cx="5177198" cy="648348"/>
          <a:chOff x="1641445" y="8232011"/>
          <a:chExt cx="5020261" cy="552205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8E3BC21D-1DCD-4E04-94DF-711DBF6DA560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2025 en relación al año 2024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" name="Rectángulo 51">
            <a:extLst>
              <a:ext uri="{FF2B5EF4-FFF2-40B4-BE49-F238E27FC236}">
                <a16:creationId xmlns:a16="http://schemas.microsoft.com/office/drawing/2014/main" id="{1C2EC2BA-C0A9-4E9B-872E-061277473825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oneCellAnchor>
    <xdr:from>
      <xdr:col>11</xdr:col>
      <xdr:colOff>544820</xdr:colOff>
      <xdr:row>146</xdr:row>
      <xdr:rowOff>234524</xdr:rowOff>
    </xdr:from>
    <xdr:ext cx="360045" cy="836930"/>
    <xdr:pic>
      <xdr:nvPicPr>
        <xdr:cNvPr id="54" name="Imagen 53">
          <a:extLst>
            <a:ext uri="{FF2B5EF4-FFF2-40B4-BE49-F238E27FC236}">
              <a16:creationId xmlns:a16="http://schemas.microsoft.com/office/drawing/2014/main" id="{51D27231-D09A-4285-853C-FFBC7A66F9C8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9345" y="26599724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784332</xdr:colOff>
      <xdr:row>145</xdr:row>
      <xdr:rowOff>144182</xdr:rowOff>
    </xdr:from>
    <xdr:ext cx="380999" cy="836930"/>
    <xdr:pic>
      <xdr:nvPicPr>
        <xdr:cNvPr id="55" name="Imagen 54">
          <a:extLst>
            <a:ext uri="{FF2B5EF4-FFF2-40B4-BE49-F238E27FC236}">
              <a16:creationId xmlns:a16="http://schemas.microsoft.com/office/drawing/2014/main" id="{7B262952-8890-4D23-BF84-63404645A67A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4982" y="26385557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225</xdr:row>
      <xdr:rowOff>173211</xdr:rowOff>
    </xdr:from>
    <xdr:to>
      <xdr:col>18</xdr:col>
      <xdr:colOff>0</xdr:colOff>
      <xdr:row>227</xdr:row>
      <xdr:rowOff>179292</xdr:rowOff>
    </xdr:to>
    <xdr:grpSp>
      <xdr:nvGrpSpPr>
        <xdr:cNvPr id="56" name="Grupo 55">
          <a:extLst>
            <a:ext uri="{FF2B5EF4-FFF2-40B4-BE49-F238E27FC236}">
              <a16:creationId xmlns:a16="http://schemas.microsoft.com/office/drawing/2014/main" id="{3E8D57D3-E3FC-4088-8074-AAFB617FE2C7}"/>
            </a:ext>
          </a:extLst>
        </xdr:cNvPr>
        <xdr:cNvGrpSpPr/>
      </xdr:nvGrpSpPr>
      <xdr:grpSpPr>
        <a:xfrm>
          <a:off x="10434678" y="63430417"/>
          <a:ext cx="7091322" cy="476728"/>
          <a:chOff x="0" y="8335704"/>
          <a:chExt cx="7926809" cy="208235"/>
        </a:xfrm>
      </xdr:grpSpPr>
      <xdr:sp macro="" textlink="">
        <xdr:nvSpPr>
          <xdr:cNvPr id="57" name="Rectángulo 56">
            <a:extLst>
              <a:ext uri="{FF2B5EF4-FFF2-40B4-BE49-F238E27FC236}">
                <a16:creationId xmlns:a16="http://schemas.microsoft.com/office/drawing/2014/main" id="{250F1F78-D214-4234-8BD0-5FDCDC55473B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" name="Rectángulo 51">
            <a:extLst>
              <a:ext uri="{FF2B5EF4-FFF2-40B4-BE49-F238E27FC236}">
                <a16:creationId xmlns:a16="http://schemas.microsoft.com/office/drawing/2014/main" id="{6EDDAA14-AC05-4BD6-ABE5-FD44F19601D2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249</xdr:row>
      <xdr:rowOff>21133</xdr:rowOff>
    </xdr:from>
    <xdr:to>
      <xdr:col>17</xdr:col>
      <xdr:colOff>559494</xdr:colOff>
      <xdr:row>261</xdr:row>
      <xdr:rowOff>85647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581A442A-2E81-49B3-AA7A-CEDCFB502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240</xdr:row>
      <xdr:rowOff>168891</xdr:rowOff>
    </xdr:from>
    <xdr:to>
      <xdr:col>16</xdr:col>
      <xdr:colOff>793217</xdr:colOff>
      <xdr:row>242</xdr:row>
      <xdr:rowOff>53472</xdr:rowOff>
    </xdr:to>
    <xdr:grpSp>
      <xdr:nvGrpSpPr>
        <xdr:cNvPr id="60" name="Grupo 59">
          <a:extLst>
            <a:ext uri="{FF2B5EF4-FFF2-40B4-BE49-F238E27FC236}">
              <a16:creationId xmlns:a16="http://schemas.microsoft.com/office/drawing/2014/main" id="{20242F68-EF4C-4C6C-9924-C193A58A838B}"/>
            </a:ext>
          </a:extLst>
        </xdr:cNvPr>
        <xdr:cNvGrpSpPr/>
      </xdr:nvGrpSpPr>
      <xdr:grpSpPr>
        <a:xfrm>
          <a:off x="10298206" y="67930862"/>
          <a:ext cx="6228070" cy="534522"/>
          <a:chOff x="0" y="8335704"/>
          <a:chExt cx="7721339" cy="190127"/>
        </a:xfrm>
      </xdr:grpSpPr>
      <xdr:sp macro="" textlink="">
        <xdr:nvSpPr>
          <xdr:cNvPr id="61" name="Rectángulo 60">
            <a:extLst>
              <a:ext uri="{FF2B5EF4-FFF2-40B4-BE49-F238E27FC236}">
                <a16:creationId xmlns:a16="http://schemas.microsoft.com/office/drawing/2014/main" id="{86EA695D-F0C9-48A8-BC80-F064AAB22C23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" name="Rectángulo 51">
            <a:extLst>
              <a:ext uri="{FF2B5EF4-FFF2-40B4-BE49-F238E27FC236}">
                <a16:creationId xmlns:a16="http://schemas.microsoft.com/office/drawing/2014/main" id="{BB01298E-4C49-4053-8388-F4EF475D630F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10</xdr:col>
      <xdr:colOff>68035</xdr:colOff>
      <xdr:row>81</xdr:row>
      <xdr:rowOff>82282</xdr:rowOff>
    </xdr:from>
    <xdr:to>
      <xdr:col>16</xdr:col>
      <xdr:colOff>274863</xdr:colOff>
      <xdr:row>86</xdr:row>
      <xdr:rowOff>387082</xdr:rowOff>
    </xdr:to>
    <xdr:grpSp>
      <xdr:nvGrpSpPr>
        <xdr:cNvPr id="63" name="Grupo 62">
          <a:extLst>
            <a:ext uri="{FF2B5EF4-FFF2-40B4-BE49-F238E27FC236}">
              <a16:creationId xmlns:a16="http://schemas.microsoft.com/office/drawing/2014/main" id="{587BEA96-A16D-44AD-850C-DC738A0768FF}"/>
            </a:ext>
          </a:extLst>
        </xdr:cNvPr>
        <xdr:cNvGrpSpPr/>
      </xdr:nvGrpSpPr>
      <xdr:grpSpPr>
        <a:xfrm>
          <a:off x="9604241" y="25105017"/>
          <a:ext cx="6403681" cy="1985683"/>
          <a:chOff x="8683117" y="29728566"/>
          <a:chExt cx="5764946" cy="1963271"/>
        </a:xfrm>
      </xdr:grpSpPr>
      <xdr:sp macro="" textlink="">
        <xdr:nvSpPr>
          <xdr:cNvPr id="64" name="CuadroTexto 63">
            <a:extLst>
              <a:ext uri="{FF2B5EF4-FFF2-40B4-BE49-F238E27FC236}">
                <a16:creationId xmlns:a16="http://schemas.microsoft.com/office/drawing/2014/main" id="{8ABF02A2-04E1-42C8-A00D-56D63EFB836F}"/>
              </a:ext>
            </a:extLst>
          </xdr:cNvPr>
          <xdr:cNvSpPr txBox="1"/>
        </xdr:nvSpPr>
        <xdr:spPr>
          <a:xfrm>
            <a:off x="8683117" y="30911427"/>
            <a:ext cx="5764946" cy="7804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2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PE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Respecto del número de acciones preventivas </a:t>
            </a:r>
            <a:r>
              <a:rPr lang="es-PE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a nivel nacional, se observa un incremento de 3,46 puntos porcentuales de enero a abril de 2025 frente a </a:t>
            </a:r>
            <a:r>
              <a:rPr lang="es-PE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lo registrado en el mismo periodo del año anterior.</a:t>
            </a:r>
            <a:endParaRPr lang="es-PE">
              <a:effectLst/>
            </a:endParaRPr>
          </a:p>
        </xdr:txBody>
      </xdr:sp>
      <xdr:sp macro="" textlink="">
        <xdr:nvSpPr>
          <xdr:cNvPr id="65" name="Flecha: hacia abajo 64">
            <a:extLst>
              <a:ext uri="{FF2B5EF4-FFF2-40B4-BE49-F238E27FC236}">
                <a16:creationId xmlns:a16="http://schemas.microsoft.com/office/drawing/2014/main" id="{870F5320-91F8-4C3A-8FA1-52ABC7EF7C5B}"/>
              </a:ext>
            </a:extLst>
          </xdr:cNvPr>
          <xdr:cNvSpPr/>
        </xdr:nvSpPr>
        <xdr:spPr>
          <a:xfrm>
            <a:off x="10913610" y="30180323"/>
            <a:ext cx="456400" cy="522397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66" name="CuadroTexto 65">
            <a:extLst>
              <a:ext uri="{FF2B5EF4-FFF2-40B4-BE49-F238E27FC236}">
                <a16:creationId xmlns:a16="http://schemas.microsoft.com/office/drawing/2014/main" id="{DA56ED1B-2FCA-4D5F-A743-9C8EF90C71B3}"/>
              </a:ext>
            </a:extLst>
          </xdr:cNvPr>
          <xdr:cNvSpPr txBox="1"/>
        </xdr:nvSpPr>
        <xdr:spPr>
          <a:xfrm>
            <a:off x="10635343" y="29728566"/>
            <a:ext cx="10098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PE" sz="1100"/>
              <a:t>Interpretación</a:t>
            </a:r>
          </a:p>
        </xdr:txBody>
      </xdr:sp>
    </xdr:grpSp>
    <xdr:clientData/>
  </xdr:twoCellAnchor>
  <xdr:twoCellAnchor>
    <xdr:from>
      <xdr:col>8</xdr:col>
      <xdr:colOff>968827</xdr:colOff>
      <xdr:row>36</xdr:row>
      <xdr:rowOff>208510</xdr:rowOff>
    </xdr:from>
    <xdr:to>
      <xdr:col>16</xdr:col>
      <xdr:colOff>842552</xdr:colOff>
      <xdr:row>39</xdr:row>
      <xdr:rowOff>83005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E29B8FAB-AB43-4395-9163-93ECA0C50E21}"/>
            </a:ext>
          </a:extLst>
        </xdr:cNvPr>
        <xdr:cNvSpPr txBox="1"/>
      </xdr:nvSpPr>
      <xdr:spPr>
        <a:xfrm>
          <a:off x="7798252" y="6695035"/>
          <a:ext cx="6912700" cy="44599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62</xdr:row>
      <xdr:rowOff>118117</xdr:rowOff>
    </xdr:from>
    <xdr:to>
      <xdr:col>7</xdr:col>
      <xdr:colOff>930088</xdr:colOff>
      <xdr:row>63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BE5C54D4-43A4-4CF8-88B0-7A0EA1151D39}"/>
            </a:ext>
          </a:extLst>
        </xdr:cNvPr>
        <xdr:cNvSpPr txBox="1"/>
      </xdr:nvSpPr>
      <xdr:spPr>
        <a:xfrm>
          <a:off x="866775" y="11338567"/>
          <a:ext cx="6064063" cy="1719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135</xdr:row>
      <xdr:rowOff>67237</xdr:rowOff>
    </xdr:from>
    <xdr:to>
      <xdr:col>17</xdr:col>
      <xdr:colOff>930089</xdr:colOff>
      <xdr:row>137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7051F1E5-B103-447B-8FE6-49BF345E26F2}"/>
            </a:ext>
          </a:extLst>
        </xdr:cNvPr>
        <xdr:cNvSpPr txBox="1"/>
      </xdr:nvSpPr>
      <xdr:spPr>
        <a:xfrm>
          <a:off x="89648" y="24498862"/>
          <a:ext cx="15508941" cy="3059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Warmi Ñan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msión y accionar, difusión de servicios e invitación a promover cultura de rechazo de la violencia, además de la temática propia del evento.</a:t>
          </a:r>
        </a:p>
      </xdr:txBody>
    </xdr:sp>
    <xdr:clientData/>
  </xdr:twoCellAnchor>
  <xdr:twoCellAnchor>
    <xdr:from>
      <xdr:col>10</xdr:col>
      <xdr:colOff>714375</xdr:colOff>
      <xdr:row>235</xdr:row>
      <xdr:rowOff>22411</xdr:rowOff>
    </xdr:from>
    <xdr:to>
      <xdr:col>17</xdr:col>
      <xdr:colOff>758414</xdr:colOff>
      <xdr:row>238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59DC7D91-3BB2-4C45-B153-FB4C22475594}"/>
            </a:ext>
          </a:extLst>
        </xdr:cNvPr>
        <xdr:cNvSpPr txBox="1"/>
      </xdr:nvSpPr>
      <xdr:spPr>
        <a:xfrm>
          <a:off x="9382125" y="42551536"/>
          <a:ext cx="6111464" cy="70541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         </a:t>
          </a:r>
        </a:p>
        <a:p>
          <a:r>
            <a:rPr lang="es-PE" sz="800" b="0"/>
            <a:t>    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  </a:t>
          </a:r>
        </a:p>
        <a:p>
          <a:r>
            <a:rPr lang="es-PE" sz="800" b="0"/>
            <a:t>    demandas locales (solicitadas por la población, las instituciones o las autoridades a los CEM), en el marco de las funciones y competencias que tiene </a:t>
          </a:r>
        </a:p>
        <a:p>
          <a:r>
            <a:rPr lang="es-PE" sz="800" b="0"/>
            <a:t>     el Programa Nacional Warmi Ñan.</a:t>
          </a:r>
        </a:p>
      </xdr:txBody>
    </xdr:sp>
    <xdr:clientData/>
  </xdr:twoCellAnchor>
  <xdr:twoCellAnchor>
    <xdr:from>
      <xdr:col>1</xdr:col>
      <xdr:colOff>0</xdr:colOff>
      <xdr:row>99</xdr:row>
      <xdr:rowOff>356044</xdr:rowOff>
    </xdr:from>
    <xdr:to>
      <xdr:col>9</xdr:col>
      <xdr:colOff>22413</xdr:colOff>
      <xdr:row>101</xdr:row>
      <xdr:rowOff>295266</xdr:rowOff>
    </xdr:to>
    <xdr:grpSp>
      <xdr:nvGrpSpPr>
        <xdr:cNvPr id="71" name="Grupo 70">
          <a:extLst>
            <a:ext uri="{FF2B5EF4-FFF2-40B4-BE49-F238E27FC236}">
              <a16:creationId xmlns:a16="http://schemas.microsoft.com/office/drawing/2014/main" id="{114F3B92-6C27-4EEC-9192-E1C83EA0F4A8}"/>
            </a:ext>
          </a:extLst>
        </xdr:cNvPr>
        <xdr:cNvGrpSpPr/>
      </xdr:nvGrpSpPr>
      <xdr:grpSpPr>
        <a:xfrm>
          <a:off x="123265" y="31609250"/>
          <a:ext cx="8348383" cy="544340"/>
          <a:chOff x="99951" y="8256085"/>
          <a:chExt cx="5572523" cy="405449"/>
        </a:xfrm>
      </xdr:grpSpPr>
      <xdr:sp macro="" textlink="">
        <xdr:nvSpPr>
          <xdr:cNvPr id="72" name="Rectángulo 71">
            <a:extLst>
              <a:ext uri="{FF2B5EF4-FFF2-40B4-BE49-F238E27FC236}">
                <a16:creationId xmlns:a16="http://schemas.microsoft.com/office/drawing/2014/main" id="{FCD88779-2B42-41A3-9504-62E601B07186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" name="Rectángulo 51">
            <a:extLst>
              <a:ext uri="{FF2B5EF4-FFF2-40B4-BE49-F238E27FC236}">
                <a16:creationId xmlns:a16="http://schemas.microsoft.com/office/drawing/2014/main" id="{8C27A9E3-420D-41B8-8A18-0319DEA7DCA5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10</xdr:col>
      <xdr:colOff>352312</xdr:colOff>
      <xdr:row>99</xdr:row>
      <xdr:rowOff>365200</xdr:rowOff>
    </xdr:from>
    <xdr:to>
      <xdr:col>17</xdr:col>
      <xdr:colOff>96484</xdr:colOff>
      <xdr:row>130</xdr:row>
      <xdr:rowOff>216749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D497A2A0-8732-45EC-8824-2E59D2B88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36979</xdr:colOff>
      <xdr:row>272</xdr:row>
      <xdr:rowOff>44375</xdr:rowOff>
    </xdr:from>
    <xdr:to>
      <xdr:col>17</xdr:col>
      <xdr:colOff>137671</xdr:colOff>
      <xdr:row>278</xdr:row>
      <xdr:rowOff>81193</xdr:rowOff>
    </xdr:to>
    <xdr:grpSp>
      <xdr:nvGrpSpPr>
        <xdr:cNvPr id="75" name="Grupo 74">
          <a:extLst>
            <a:ext uri="{FF2B5EF4-FFF2-40B4-BE49-F238E27FC236}">
              <a16:creationId xmlns:a16="http://schemas.microsoft.com/office/drawing/2014/main" id="{9553BE25-07A7-4140-8110-29808BAC563F}"/>
            </a:ext>
          </a:extLst>
        </xdr:cNvPr>
        <xdr:cNvGrpSpPr/>
      </xdr:nvGrpSpPr>
      <xdr:grpSpPr>
        <a:xfrm>
          <a:off x="10458450" y="78205404"/>
          <a:ext cx="6353574" cy="1986642"/>
          <a:chOff x="9432439" y="83132855"/>
          <a:chExt cx="5724252" cy="1957058"/>
        </a:xfrm>
      </xdr:grpSpPr>
      <xdr:sp macro="" textlink="">
        <xdr:nvSpPr>
          <xdr:cNvPr id="76" name="CuadroTexto 75">
            <a:extLst>
              <a:ext uri="{FF2B5EF4-FFF2-40B4-BE49-F238E27FC236}">
                <a16:creationId xmlns:a16="http://schemas.microsoft.com/office/drawing/2014/main" id="{FE2EFAF3-86C2-4EC4-810B-299CB66ABA37}"/>
              </a:ext>
            </a:extLst>
          </xdr:cNvPr>
          <xdr:cNvSpPr txBox="1"/>
        </xdr:nvSpPr>
        <xdr:spPr>
          <a:xfrm>
            <a:off x="9432439" y="84238651"/>
            <a:ext cx="5724252" cy="85126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2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PE" sz="1100">
                <a:solidFill>
                  <a:sysClr val="windowText" lastClr="000000"/>
                </a:solidFill>
              </a:rPr>
              <a:t>Respecto del número de personas informadas en las acciones preventivas a nivel nacional, se observa un incremento de 0,9 puntos porcentuales de</a:t>
            </a:r>
            <a:r>
              <a:rPr lang="es-PE" sz="1100" baseline="0">
                <a:solidFill>
                  <a:sysClr val="windowText" lastClr="000000"/>
                </a:solidFill>
              </a:rPr>
              <a:t> enero a</a:t>
            </a:r>
            <a:r>
              <a:rPr lang="es-PE" sz="1100">
                <a:solidFill>
                  <a:sysClr val="windowText" lastClr="000000"/>
                </a:solidFill>
              </a:rPr>
              <a:t> abril de 2025 frente a lo registrado en el mismo periodo del año anterior.</a:t>
            </a:r>
          </a:p>
        </xdr:txBody>
      </xdr:sp>
      <xdr:sp macro="" textlink="">
        <xdr:nvSpPr>
          <xdr:cNvPr id="77" name="Flecha a la derecha con bandas 9">
            <a:extLst>
              <a:ext uri="{FF2B5EF4-FFF2-40B4-BE49-F238E27FC236}">
                <a16:creationId xmlns:a16="http://schemas.microsoft.com/office/drawing/2014/main" id="{8B125A91-A7D4-4ACA-8CC9-3C847A21A2D3}"/>
              </a:ext>
            </a:extLst>
          </xdr:cNvPr>
          <xdr:cNvSpPr/>
        </xdr:nvSpPr>
        <xdr:spPr bwMode="auto">
          <a:xfrm rot="5400000">
            <a:off x="11986383" y="83468263"/>
            <a:ext cx="530436" cy="589356"/>
          </a:xfrm>
          <a:prstGeom prst="stripedRightArrow">
            <a:avLst>
              <a:gd name="adj1" fmla="val 68045"/>
              <a:gd name="adj2" fmla="val 50000"/>
            </a:avLst>
          </a:prstGeom>
          <a:solidFill>
            <a:schemeClr val="bg1">
              <a:lumMod val="65000"/>
            </a:schemeClr>
          </a:solidFill>
          <a:ln w="12700" cap="flat" cmpd="sng" algn="ctr">
            <a:solidFill>
              <a:srgbClr val="EAEAEA"/>
            </a:solidFill>
            <a:prstDash val="solid"/>
            <a:round/>
            <a:headEnd type="none" w="med" len="med"/>
            <a:tailEnd type="none" w="med" len="med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vertOverflow="clip" horzOverflow="clip" wrap="square" lIns="18288" tIns="0" rIns="0" bIns="0" rtlCol="0" anchor="ctr" anchorCtr="0" upright="1"/>
          <a:lstStyle/>
          <a:p>
            <a:pPr algn="ctr">
              <a:lnSpc>
                <a:spcPts val="1200"/>
              </a:lnSpc>
            </a:pPr>
            <a:endParaRPr lang="es-PE" sz="1100" b="1">
              <a:solidFill>
                <a:srgbClr val="C00000"/>
              </a:solidFill>
            </a:endParaRPr>
          </a:p>
        </xdr:txBody>
      </xdr:sp>
      <xdr:sp macro="" textlink="">
        <xdr:nvSpPr>
          <xdr:cNvPr id="78" name="CuadroTexto 77">
            <a:extLst>
              <a:ext uri="{FF2B5EF4-FFF2-40B4-BE49-F238E27FC236}">
                <a16:creationId xmlns:a16="http://schemas.microsoft.com/office/drawing/2014/main" id="{AD8DEB6E-B146-4A11-9DED-B9B2A07D3A7A}"/>
              </a:ext>
            </a:extLst>
          </xdr:cNvPr>
          <xdr:cNvSpPr txBox="1"/>
        </xdr:nvSpPr>
        <xdr:spPr>
          <a:xfrm>
            <a:off x="11769762" y="83132855"/>
            <a:ext cx="10098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PE" sz="1100"/>
              <a:t>Interpretación</a:t>
            </a:r>
          </a:p>
        </xdr:txBody>
      </xdr:sp>
    </xdr:grpSp>
    <xdr:clientData/>
  </xdr:twoCellAnchor>
  <xdr:twoCellAnchor>
    <xdr:from>
      <xdr:col>0</xdr:col>
      <xdr:colOff>89647</xdr:colOff>
      <xdr:row>193</xdr:row>
      <xdr:rowOff>67235</xdr:rowOff>
    </xdr:from>
    <xdr:to>
      <xdr:col>9</xdr:col>
      <xdr:colOff>11207</xdr:colOff>
      <xdr:row>194</xdr:row>
      <xdr:rowOff>238248</xdr:rowOff>
    </xdr:to>
    <xdr:grpSp>
      <xdr:nvGrpSpPr>
        <xdr:cNvPr id="79" name="Grupo 78">
          <a:extLst>
            <a:ext uri="{FF2B5EF4-FFF2-40B4-BE49-F238E27FC236}">
              <a16:creationId xmlns:a16="http://schemas.microsoft.com/office/drawing/2014/main" id="{022478B8-C1EF-48C3-B4E0-B94A70B9D8BC}"/>
            </a:ext>
          </a:extLst>
        </xdr:cNvPr>
        <xdr:cNvGrpSpPr/>
      </xdr:nvGrpSpPr>
      <xdr:grpSpPr>
        <a:xfrm>
          <a:off x="89647" y="54135617"/>
          <a:ext cx="8370795" cy="451160"/>
          <a:chOff x="99951" y="8345261"/>
          <a:chExt cx="5572523" cy="225916"/>
        </a:xfrm>
      </xdr:grpSpPr>
      <xdr:sp macro="" textlink="">
        <xdr:nvSpPr>
          <xdr:cNvPr id="80" name="Rectángulo 79">
            <a:extLst>
              <a:ext uri="{FF2B5EF4-FFF2-40B4-BE49-F238E27FC236}">
                <a16:creationId xmlns:a16="http://schemas.microsoft.com/office/drawing/2014/main" id="{A3DEBDC8-D27F-4784-B0E5-DBE3F09753D5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1" name="Rectángulo 51">
            <a:extLst>
              <a:ext uri="{FF2B5EF4-FFF2-40B4-BE49-F238E27FC236}">
                <a16:creationId xmlns:a16="http://schemas.microsoft.com/office/drawing/2014/main" id="{716D3884-95A8-4770-9E33-2ADA77A8FE8F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286</xdr:row>
      <xdr:rowOff>247647</xdr:rowOff>
    </xdr:from>
    <xdr:to>
      <xdr:col>18</xdr:col>
      <xdr:colOff>0</xdr:colOff>
      <xdr:row>288</xdr:row>
      <xdr:rowOff>156442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A602F50F-49CE-45A3-A094-AF8179438076}"/>
            </a:ext>
          </a:extLst>
        </xdr:cNvPr>
        <xdr:cNvGrpSpPr/>
      </xdr:nvGrpSpPr>
      <xdr:grpSpPr>
        <a:xfrm>
          <a:off x="123265" y="82879823"/>
          <a:ext cx="17402735" cy="401854"/>
          <a:chOff x="0" y="8335704"/>
          <a:chExt cx="16956600" cy="146098"/>
        </a:xfrm>
      </xdr:grpSpPr>
      <xdr:sp macro="" textlink="">
        <xdr:nvSpPr>
          <xdr:cNvPr id="83" name="Rectángulo 82">
            <a:extLst>
              <a:ext uri="{FF2B5EF4-FFF2-40B4-BE49-F238E27FC236}">
                <a16:creationId xmlns:a16="http://schemas.microsoft.com/office/drawing/2014/main" id="{AD37C365-1C56-4DC9-95B7-378514984D5D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4" name="Rectángulo 51">
            <a:extLst>
              <a:ext uri="{FF2B5EF4-FFF2-40B4-BE49-F238E27FC236}">
                <a16:creationId xmlns:a16="http://schemas.microsoft.com/office/drawing/2014/main" id="{F4AB44A4-D578-4AD9-935A-7ED5953E8865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68</xdr:row>
      <xdr:rowOff>213360</xdr:rowOff>
    </xdr:from>
    <xdr:to>
      <xdr:col>9</xdr:col>
      <xdr:colOff>9350</xdr:colOff>
      <xdr:row>69</xdr:row>
      <xdr:rowOff>236947</xdr:rowOff>
    </xdr:to>
    <xdr:grpSp>
      <xdr:nvGrpSpPr>
        <xdr:cNvPr id="85" name="Grupo 84">
          <a:extLst>
            <a:ext uri="{FF2B5EF4-FFF2-40B4-BE49-F238E27FC236}">
              <a16:creationId xmlns:a16="http://schemas.microsoft.com/office/drawing/2014/main" id="{90EEBAA7-F25F-424C-9E65-1EBB47E39421}"/>
            </a:ext>
          </a:extLst>
        </xdr:cNvPr>
        <xdr:cNvGrpSpPr/>
      </xdr:nvGrpSpPr>
      <xdr:grpSpPr>
        <a:xfrm>
          <a:off x="91440" y="20686507"/>
          <a:ext cx="8367145" cy="393381"/>
          <a:chOff x="99951" y="8256085"/>
          <a:chExt cx="5572523" cy="294965"/>
        </a:xfrm>
      </xdr:grpSpPr>
      <xdr:sp macro="" textlink="">
        <xdr:nvSpPr>
          <xdr:cNvPr id="86" name="Rectángulo 85">
            <a:extLst>
              <a:ext uri="{FF2B5EF4-FFF2-40B4-BE49-F238E27FC236}">
                <a16:creationId xmlns:a16="http://schemas.microsoft.com/office/drawing/2014/main" id="{D6D5BB15-4495-4343-9495-2D1B9D313474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7" name="Rectángulo 51">
            <a:extLst>
              <a:ext uri="{FF2B5EF4-FFF2-40B4-BE49-F238E27FC236}">
                <a16:creationId xmlns:a16="http://schemas.microsoft.com/office/drawing/2014/main" id="{455A6491-80B7-48D5-87DE-0B88216F1B29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298</xdr:row>
      <xdr:rowOff>20</xdr:rowOff>
    </xdr:from>
    <xdr:to>
      <xdr:col>18</xdr:col>
      <xdr:colOff>9524</xdr:colOff>
      <xdr:row>299</xdr:row>
      <xdr:rowOff>169803</xdr:rowOff>
    </xdr:to>
    <xdr:grpSp>
      <xdr:nvGrpSpPr>
        <xdr:cNvPr id="88" name="Grupo 87">
          <a:extLst>
            <a:ext uri="{FF2B5EF4-FFF2-40B4-BE49-F238E27FC236}">
              <a16:creationId xmlns:a16="http://schemas.microsoft.com/office/drawing/2014/main" id="{191E3767-343E-4FA4-B7A2-260A0B3A5915}"/>
            </a:ext>
          </a:extLst>
        </xdr:cNvPr>
        <xdr:cNvGrpSpPr/>
      </xdr:nvGrpSpPr>
      <xdr:grpSpPr>
        <a:xfrm>
          <a:off x="123265" y="85579344"/>
          <a:ext cx="17412259" cy="416312"/>
          <a:chOff x="0" y="8335704"/>
          <a:chExt cx="16987871" cy="150871"/>
        </a:xfrm>
      </xdr:grpSpPr>
      <xdr:sp macro="" textlink="">
        <xdr:nvSpPr>
          <xdr:cNvPr id="89" name="Rectángulo 88">
            <a:extLst>
              <a:ext uri="{FF2B5EF4-FFF2-40B4-BE49-F238E27FC236}">
                <a16:creationId xmlns:a16="http://schemas.microsoft.com/office/drawing/2014/main" id="{E3E437D6-AE3C-49B7-8D18-54F677E0EF38}"/>
              </a:ext>
            </a:extLst>
          </xdr:cNvPr>
          <xdr:cNvSpPr/>
        </xdr:nvSpPr>
        <xdr:spPr>
          <a:xfrm>
            <a:off x="1426647" y="8342582"/>
            <a:ext cx="15561224" cy="14399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0" name="Rectángulo 51">
            <a:extLst>
              <a:ext uri="{FF2B5EF4-FFF2-40B4-BE49-F238E27FC236}">
                <a16:creationId xmlns:a16="http://schemas.microsoft.com/office/drawing/2014/main" id="{3744A26B-991B-45E7-BF96-0D35CABBFF79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2</xdr:col>
      <xdr:colOff>323850</xdr:colOff>
      <xdr:row>16</xdr:row>
      <xdr:rowOff>169545</xdr:rowOff>
    </xdr:from>
    <xdr:to>
      <xdr:col>7</xdr:col>
      <xdr:colOff>842010</xdr:colOff>
      <xdr:row>41</xdr:row>
      <xdr:rowOff>352425</xdr:rowOff>
    </xdr:to>
    <xdr:grpSp>
      <xdr:nvGrpSpPr>
        <xdr:cNvPr id="91" name="Grupo 90">
          <a:extLst>
            <a:ext uri="{FF2B5EF4-FFF2-40B4-BE49-F238E27FC236}">
              <a16:creationId xmlns:a16="http://schemas.microsoft.com/office/drawing/2014/main" id="{3BF3A30E-8E26-4D9A-AFB9-C5186755F028}"/>
            </a:ext>
          </a:extLst>
        </xdr:cNvPr>
        <xdr:cNvGrpSpPr/>
      </xdr:nvGrpSpPr>
      <xdr:grpSpPr>
        <a:xfrm>
          <a:off x="1455644" y="4057986"/>
          <a:ext cx="5661660" cy="7309821"/>
          <a:chOff x="5313310" y="530226"/>
          <a:chExt cx="4584713" cy="6189730"/>
        </a:xfrm>
      </xdr:grpSpPr>
      <xdr:sp macro="" textlink="">
        <xdr:nvSpPr>
          <xdr:cNvPr id="92" name="ShpHUC">
            <a:extLst>
              <a:ext uri="{FF2B5EF4-FFF2-40B4-BE49-F238E27FC236}">
                <a16:creationId xmlns:a16="http://schemas.microsoft.com/office/drawing/2014/main" id="{35F9F0B3-B585-4A63-8674-1EEC56137E3E}"/>
              </a:ext>
            </a:extLst>
          </xdr:cNvPr>
          <xdr:cNvSpPr/>
        </xdr:nvSpPr>
        <xdr:spPr>
          <a:xfrm>
            <a:off x="6874973" y="3393441"/>
            <a:ext cx="992717" cy="691303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MA">
            <a:extLst>
              <a:ext uri="{FF2B5EF4-FFF2-40B4-BE49-F238E27FC236}">
                <a16:creationId xmlns:a16="http://schemas.microsoft.com/office/drawing/2014/main" id="{F18ED84D-3A55-43A7-B872-ECB2ADD95DB2}"/>
              </a:ext>
            </a:extLst>
          </xdr:cNvPr>
          <xdr:cNvSpPr/>
        </xdr:nvSpPr>
        <xdr:spPr>
          <a:xfrm>
            <a:off x="6341024" y="1520621"/>
            <a:ext cx="566390" cy="1411219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94" name="ShpANC">
            <a:extLst>
              <a:ext uri="{FF2B5EF4-FFF2-40B4-BE49-F238E27FC236}">
                <a16:creationId xmlns:a16="http://schemas.microsoft.com/office/drawing/2014/main" id="{1AA0819F-0E9D-4CED-94DE-53AB6D25E1EE}"/>
              </a:ext>
            </a:extLst>
          </xdr:cNvPr>
          <xdr:cNvSpPr/>
        </xdr:nvSpPr>
        <xdr:spPr>
          <a:xfrm>
            <a:off x="6388563" y="3278439"/>
            <a:ext cx="688056" cy="895684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PU">
            <a:extLst>
              <a:ext uri="{FF2B5EF4-FFF2-40B4-BE49-F238E27FC236}">
                <a16:creationId xmlns:a16="http://schemas.microsoft.com/office/drawing/2014/main" id="{CA5525AE-561C-4EBF-A905-4996478C3879}"/>
              </a:ext>
            </a:extLst>
          </xdr:cNvPr>
          <xdr:cNvSpPr/>
        </xdr:nvSpPr>
        <xdr:spPr>
          <a:xfrm>
            <a:off x="8080225" y="4989039"/>
            <a:ext cx="618659" cy="50984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ARE">
            <a:extLst>
              <a:ext uri="{FF2B5EF4-FFF2-40B4-BE49-F238E27FC236}">
                <a16:creationId xmlns:a16="http://schemas.microsoft.com/office/drawing/2014/main" id="{ED1E3828-4D70-413D-986B-0533EA2638BA}"/>
              </a:ext>
            </a:extLst>
          </xdr:cNvPr>
          <xdr:cNvSpPr/>
        </xdr:nvSpPr>
        <xdr:spPr>
          <a:xfrm>
            <a:off x="7668799" y="5453592"/>
            <a:ext cx="1456391" cy="859479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AYA">
            <a:extLst>
              <a:ext uri="{FF2B5EF4-FFF2-40B4-BE49-F238E27FC236}">
                <a16:creationId xmlns:a16="http://schemas.microsoft.com/office/drawing/2014/main" id="{EE27BA23-5DA0-4F66-B222-700EF9E2CD97}"/>
              </a:ext>
            </a:extLst>
          </xdr:cNvPr>
          <xdr:cNvSpPr/>
        </xdr:nvSpPr>
        <xdr:spPr>
          <a:xfrm>
            <a:off x="7649094" y="4644246"/>
            <a:ext cx="768127" cy="1109579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AJ">
            <a:extLst>
              <a:ext uri="{FF2B5EF4-FFF2-40B4-BE49-F238E27FC236}">
                <a16:creationId xmlns:a16="http://schemas.microsoft.com/office/drawing/2014/main" id="{694DEFCA-C7FA-4B3B-B125-6B2B8212F3AB}"/>
              </a:ext>
            </a:extLst>
          </xdr:cNvPr>
          <xdr:cNvSpPr/>
        </xdr:nvSpPr>
        <xdr:spPr>
          <a:xfrm>
            <a:off x="6115588" y="2095334"/>
            <a:ext cx="595267" cy="1082842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CAL">
            <a:extLst>
              <a:ext uri="{FF2B5EF4-FFF2-40B4-BE49-F238E27FC236}">
                <a16:creationId xmlns:a16="http://schemas.microsoft.com/office/drawing/2014/main" id="{DB8A4822-51E5-41EC-AC9A-7E781401B867}"/>
              </a:ext>
            </a:extLst>
          </xdr:cNvPr>
          <xdr:cNvSpPr/>
        </xdr:nvSpPr>
        <xdr:spPr>
          <a:xfrm>
            <a:off x="6921544" y="4510877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CUZ">
            <a:extLst>
              <a:ext uri="{FF2B5EF4-FFF2-40B4-BE49-F238E27FC236}">
                <a16:creationId xmlns:a16="http://schemas.microsoft.com/office/drawing/2014/main" id="{0E4E3194-68A8-439A-B42B-491C5BEDD92F}"/>
              </a:ext>
            </a:extLst>
          </xdr:cNvPr>
          <xdr:cNvSpPr/>
        </xdr:nvSpPr>
        <xdr:spPr>
          <a:xfrm>
            <a:off x="8060550" y="4330960"/>
            <a:ext cx="1242236" cy="1356464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HUV">
            <a:extLst>
              <a:ext uri="{FF2B5EF4-FFF2-40B4-BE49-F238E27FC236}">
                <a16:creationId xmlns:a16="http://schemas.microsoft.com/office/drawing/2014/main" id="{457FEDDF-91C9-475B-BEEC-7BBD0AD73343}"/>
              </a:ext>
            </a:extLst>
          </xdr:cNvPr>
          <xdr:cNvSpPr/>
        </xdr:nvSpPr>
        <xdr:spPr>
          <a:xfrm>
            <a:off x="7403121" y="4579169"/>
            <a:ext cx="517250" cy="698101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ICA">
            <a:extLst>
              <a:ext uri="{FF2B5EF4-FFF2-40B4-BE49-F238E27FC236}">
                <a16:creationId xmlns:a16="http://schemas.microsoft.com/office/drawing/2014/main" id="{19ECF29D-0CF2-4090-AA98-F8868D32D91B}"/>
              </a:ext>
            </a:extLst>
          </xdr:cNvPr>
          <xdr:cNvSpPr/>
        </xdr:nvSpPr>
        <xdr:spPr>
          <a:xfrm>
            <a:off x="7187525" y="4917439"/>
            <a:ext cx="599858" cy="781283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JUN">
            <a:extLst>
              <a:ext uri="{FF2B5EF4-FFF2-40B4-BE49-F238E27FC236}">
                <a16:creationId xmlns:a16="http://schemas.microsoft.com/office/drawing/2014/main" id="{4FE409FF-0153-424F-A54B-EE1F1C935C7E}"/>
              </a:ext>
            </a:extLst>
          </xdr:cNvPr>
          <xdr:cNvSpPr/>
        </xdr:nvSpPr>
        <xdr:spPr>
          <a:xfrm>
            <a:off x="7158770" y="4157371"/>
            <a:ext cx="1056565" cy="64844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AL">
            <a:extLst>
              <a:ext uri="{FF2B5EF4-FFF2-40B4-BE49-F238E27FC236}">
                <a16:creationId xmlns:a16="http://schemas.microsoft.com/office/drawing/2014/main" id="{2930B6A0-88EF-46D5-B68B-22B595597823}"/>
              </a:ext>
            </a:extLst>
          </xdr:cNvPr>
          <xdr:cNvSpPr/>
        </xdr:nvSpPr>
        <xdr:spPr>
          <a:xfrm>
            <a:off x="6026265" y="2906803"/>
            <a:ext cx="1011197" cy="686519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AM">
            <a:extLst>
              <a:ext uri="{FF2B5EF4-FFF2-40B4-BE49-F238E27FC236}">
                <a16:creationId xmlns:a16="http://schemas.microsoft.com/office/drawing/2014/main" id="{A8B98787-5612-41CF-B376-9758E17E6ECF}"/>
              </a:ext>
            </a:extLst>
          </xdr:cNvPr>
          <xdr:cNvSpPr/>
        </xdr:nvSpPr>
        <xdr:spPr>
          <a:xfrm>
            <a:off x="5690542" y="2432351"/>
            <a:ext cx="534678" cy="539457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LIM">
            <a:extLst>
              <a:ext uri="{FF2B5EF4-FFF2-40B4-BE49-F238E27FC236}">
                <a16:creationId xmlns:a16="http://schemas.microsoft.com/office/drawing/2014/main" id="{FFF4E83B-CBEE-421B-88B0-D6FBEC5B8033}"/>
              </a:ext>
            </a:extLst>
          </xdr:cNvPr>
          <xdr:cNvSpPr/>
        </xdr:nvSpPr>
        <xdr:spPr>
          <a:xfrm>
            <a:off x="6651780" y="4028636"/>
            <a:ext cx="882843" cy="980787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LOR">
            <a:extLst>
              <a:ext uri="{FF2B5EF4-FFF2-40B4-BE49-F238E27FC236}">
                <a16:creationId xmlns:a16="http://schemas.microsoft.com/office/drawing/2014/main" id="{F46C60AB-5F00-478E-9B98-35F79BCA119F}"/>
              </a:ext>
            </a:extLst>
          </xdr:cNvPr>
          <xdr:cNvSpPr/>
        </xdr:nvSpPr>
        <xdr:spPr>
          <a:xfrm>
            <a:off x="6689547" y="530226"/>
            <a:ext cx="2769396" cy="2939857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MAD">
            <a:extLst>
              <a:ext uri="{FF2B5EF4-FFF2-40B4-BE49-F238E27FC236}">
                <a16:creationId xmlns:a16="http://schemas.microsoft.com/office/drawing/2014/main" id="{E09415A0-DAAD-49B4-AA98-5E0D4FA32D29}"/>
              </a:ext>
            </a:extLst>
          </xdr:cNvPr>
          <xdr:cNvSpPr/>
        </xdr:nvSpPr>
        <xdr:spPr>
          <a:xfrm>
            <a:off x="8599019" y="3945370"/>
            <a:ext cx="1292363" cy="1098570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MOQ">
            <a:extLst>
              <a:ext uri="{FF2B5EF4-FFF2-40B4-BE49-F238E27FC236}">
                <a16:creationId xmlns:a16="http://schemas.microsoft.com/office/drawing/2014/main" id="{97A71F83-022A-455E-8559-7C6904590116}"/>
              </a:ext>
            </a:extLst>
          </xdr:cNvPr>
          <xdr:cNvSpPr/>
        </xdr:nvSpPr>
        <xdr:spPr>
          <a:xfrm>
            <a:off x="8876526" y="5895687"/>
            <a:ext cx="501502" cy="583046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AS">
            <a:extLst>
              <a:ext uri="{FF2B5EF4-FFF2-40B4-BE49-F238E27FC236}">
                <a16:creationId xmlns:a16="http://schemas.microsoft.com/office/drawing/2014/main" id="{B8F38AF9-15B2-4B2C-91B0-4DBCD1FDB806}"/>
              </a:ext>
            </a:extLst>
          </xdr:cNvPr>
          <xdr:cNvSpPr/>
        </xdr:nvSpPr>
        <xdr:spPr>
          <a:xfrm>
            <a:off x="7077682" y="3819102"/>
            <a:ext cx="894848" cy="478614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PIU">
            <a:extLst>
              <a:ext uri="{FF2B5EF4-FFF2-40B4-BE49-F238E27FC236}">
                <a16:creationId xmlns:a16="http://schemas.microsoft.com/office/drawing/2014/main" id="{D9ABF729-0EDF-4C66-9B7F-46C92A8525EF}"/>
              </a:ext>
            </a:extLst>
          </xdr:cNvPr>
          <xdr:cNvSpPr/>
        </xdr:nvSpPr>
        <xdr:spPr>
          <a:xfrm>
            <a:off x="5417819" y="1924414"/>
            <a:ext cx="747201" cy="796562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PUN">
            <a:extLst>
              <a:ext uri="{FF2B5EF4-FFF2-40B4-BE49-F238E27FC236}">
                <a16:creationId xmlns:a16="http://schemas.microsoft.com/office/drawing/2014/main" id="{34DE8184-BE76-4D32-A6C8-2998E4E56767}"/>
              </a:ext>
            </a:extLst>
          </xdr:cNvPr>
          <xdr:cNvSpPr/>
        </xdr:nvSpPr>
        <xdr:spPr>
          <a:xfrm>
            <a:off x="9005150" y="4936702"/>
            <a:ext cx="801893" cy="1386854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SAN">
            <a:extLst>
              <a:ext uri="{FF2B5EF4-FFF2-40B4-BE49-F238E27FC236}">
                <a16:creationId xmlns:a16="http://schemas.microsoft.com/office/drawing/2014/main" id="{EB551E26-0E91-438B-9527-D873066E48DD}"/>
              </a:ext>
            </a:extLst>
          </xdr:cNvPr>
          <xdr:cNvSpPr/>
        </xdr:nvSpPr>
        <xdr:spPr>
          <a:xfrm>
            <a:off x="6696682" y="2378076"/>
            <a:ext cx="847653" cy="1116330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TAC">
            <a:extLst>
              <a:ext uri="{FF2B5EF4-FFF2-40B4-BE49-F238E27FC236}">
                <a16:creationId xmlns:a16="http://schemas.microsoft.com/office/drawing/2014/main" id="{3DE51EDB-A094-4DEE-8602-D48C42829A59}"/>
              </a:ext>
            </a:extLst>
          </xdr:cNvPr>
          <xdr:cNvSpPr/>
        </xdr:nvSpPr>
        <xdr:spPr>
          <a:xfrm>
            <a:off x="8971676" y="6177069"/>
            <a:ext cx="583223" cy="489611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hpTUM">
            <a:extLst>
              <a:ext uri="{FF2B5EF4-FFF2-40B4-BE49-F238E27FC236}">
                <a16:creationId xmlns:a16="http://schemas.microsoft.com/office/drawing/2014/main" id="{BA9F2C51-FD67-4D30-ADE9-0A2369988C94}"/>
              </a:ext>
            </a:extLst>
          </xdr:cNvPr>
          <xdr:cNvSpPr/>
        </xdr:nvSpPr>
        <xdr:spPr>
          <a:xfrm>
            <a:off x="5520027" y="1688466"/>
            <a:ext cx="323075" cy="266700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6" name="ShpUCA">
            <a:extLst>
              <a:ext uri="{FF2B5EF4-FFF2-40B4-BE49-F238E27FC236}">
                <a16:creationId xmlns:a16="http://schemas.microsoft.com/office/drawing/2014/main" id="{8CD222AF-C2C3-4197-91CB-DE79EDCBDFB4}"/>
              </a:ext>
            </a:extLst>
          </xdr:cNvPr>
          <xdr:cNvSpPr/>
        </xdr:nvSpPr>
        <xdr:spPr>
          <a:xfrm>
            <a:off x="7336762" y="3055262"/>
            <a:ext cx="1926590" cy="1356061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7" name="SimAMA">
            <a:extLst>
              <a:ext uri="{FF2B5EF4-FFF2-40B4-BE49-F238E27FC236}">
                <a16:creationId xmlns:a16="http://schemas.microsoft.com/office/drawing/2014/main" id="{4767B9C7-4051-415D-BA10-20E9F77C4090}"/>
              </a:ext>
            </a:extLst>
          </xdr:cNvPr>
          <xdr:cNvSpPr/>
        </xdr:nvSpPr>
        <xdr:spPr>
          <a:xfrm>
            <a:off x="6218960" y="1699145"/>
            <a:ext cx="741166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624</a:t>
            </a:r>
          </a:p>
        </xdr:txBody>
      </xdr:sp>
      <xdr:sp macro="" textlink="">
        <xdr:nvSpPr>
          <xdr:cNvPr id="118" name="SimANC">
            <a:extLst>
              <a:ext uri="{FF2B5EF4-FFF2-40B4-BE49-F238E27FC236}">
                <a16:creationId xmlns:a16="http://schemas.microsoft.com/office/drawing/2014/main" id="{0B3C7A4B-5949-4891-86F8-52038E4CBC80}"/>
              </a:ext>
            </a:extLst>
          </xdr:cNvPr>
          <xdr:cNvSpPr/>
        </xdr:nvSpPr>
        <xdr:spPr>
          <a:xfrm>
            <a:off x="6227541" y="3459764"/>
            <a:ext cx="943847" cy="51883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377</a:t>
            </a:r>
          </a:p>
        </xdr:txBody>
      </xdr:sp>
      <xdr:sp macro="" textlink="">
        <xdr:nvSpPr>
          <xdr:cNvPr id="119" name="SimAPU">
            <a:extLst>
              <a:ext uri="{FF2B5EF4-FFF2-40B4-BE49-F238E27FC236}">
                <a16:creationId xmlns:a16="http://schemas.microsoft.com/office/drawing/2014/main" id="{83A769B0-C14B-4098-B878-E93C4B11F4C3}"/>
              </a:ext>
            </a:extLst>
          </xdr:cNvPr>
          <xdr:cNvSpPr/>
        </xdr:nvSpPr>
        <xdr:spPr>
          <a:xfrm>
            <a:off x="8035105" y="5002987"/>
            <a:ext cx="741167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946</a:t>
            </a:r>
          </a:p>
        </xdr:txBody>
      </xdr:sp>
      <xdr:sp macro="" textlink="">
        <xdr:nvSpPr>
          <xdr:cNvPr id="120" name="SimARE">
            <a:extLst>
              <a:ext uri="{FF2B5EF4-FFF2-40B4-BE49-F238E27FC236}">
                <a16:creationId xmlns:a16="http://schemas.microsoft.com/office/drawing/2014/main" id="{78E49C22-0D06-4F39-8F17-7927599AFBC0}"/>
              </a:ext>
            </a:extLst>
          </xdr:cNvPr>
          <xdr:cNvSpPr/>
        </xdr:nvSpPr>
        <xdr:spPr>
          <a:xfrm>
            <a:off x="8191834" y="5627465"/>
            <a:ext cx="835296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831</a:t>
            </a:r>
          </a:p>
        </xdr:txBody>
      </xdr:sp>
      <xdr:sp macro="" textlink="">
        <xdr:nvSpPr>
          <xdr:cNvPr id="121" name="SimAYA">
            <a:extLst>
              <a:ext uri="{FF2B5EF4-FFF2-40B4-BE49-F238E27FC236}">
                <a16:creationId xmlns:a16="http://schemas.microsoft.com/office/drawing/2014/main" id="{6BAAD058-A5F5-40F5-9A18-F3B23CAF5C85}"/>
              </a:ext>
            </a:extLst>
          </xdr:cNvPr>
          <xdr:cNvSpPr/>
        </xdr:nvSpPr>
        <xdr:spPr>
          <a:xfrm>
            <a:off x="7568940" y="5222136"/>
            <a:ext cx="741167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227</a:t>
            </a:r>
          </a:p>
        </xdr:txBody>
      </xdr:sp>
      <xdr:sp macro="" textlink="">
        <xdr:nvSpPr>
          <xdr:cNvPr id="122" name="SimCAJ">
            <a:extLst>
              <a:ext uri="{FF2B5EF4-FFF2-40B4-BE49-F238E27FC236}">
                <a16:creationId xmlns:a16="http://schemas.microsoft.com/office/drawing/2014/main" id="{AD5B4410-8C21-42AE-A29F-A3E792A7F9D1}"/>
              </a:ext>
            </a:extLst>
          </xdr:cNvPr>
          <xdr:cNvSpPr/>
        </xdr:nvSpPr>
        <xdr:spPr>
          <a:xfrm>
            <a:off x="6003319" y="2577151"/>
            <a:ext cx="820998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028</a:t>
            </a:r>
          </a:p>
        </xdr:txBody>
      </xdr:sp>
      <xdr:sp macro="" textlink="">
        <xdr:nvSpPr>
          <xdr:cNvPr id="123" name="SimCAL">
            <a:extLst>
              <a:ext uri="{FF2B5EF4-FFF2-40B4-BE49-F238E27FC236}">
                <a16:creationId xmlns:a16="http://schemas.microsoft.com/office/drawing/2014/main" id="{AFFD0448-7979-4890-9D29-EF9C6470BEEB}"/>
              </a:ext>
            </a:extLst>
          </xdr:cNvPr>
          <xdr:cNvSpPr/>
        </xdr:nvSpPr>
        <xdr:spPr>
          <a:xfrm>
            <a:off x="6365342" y="4387879"/>
            <a:ext cx="741166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022</a:t>
            </a:r>
          </a:p>
        </xdr:txBody>
      </xdr:sp>
      <xdr:sp macro="" textlink="">
        <xdr:nvSpPr>
          <xdr:cNvPr id="124" name="SimCUZ">
            <a:extLst>
              <a:ext uri="{FF2B5EF4-FFF2-40B4-BE49-F238E27FC236}">
                <a16:creationId xmlns:a16="http://schemas.microsoft.com/office/drawing/2014/main" id="{60CA9334-E069-4B39-9914-6622BB12DE83}"/>
              </a:ext>
            </a:extLst>
          </xdr:cNvPr>
          <xdr:cNvSpPr/>
        </xdr:nvSpPr>
        <xdr:spPr>
          <a:xfrm>
            <a:off x="8081287" y="4611964"/>
            <a:ext cx="897443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102</a:t>
            </a:r>
          </a:p>
        </xdr:txBody>
      </xdr:sp>
      <xdr:sp macro="" textlink="">
        <xdr:nvSpPr>
          <xdr:cNvPr id="125" name="SimHUV">
            <a:extLst>
              <a:ext uri="{FF2B5EF4-FFF2-40B4-BE49-F238E27FC236}">
                <a16:creationId xmlns:a16="http://schemas.microsoft.com/office/drawing/2014/main" id="{682101E4-75BB-4679-8AEA-018F844E2C65}"/>
              </a:ext>
            </a:extLst>
          </xdr:cNvPr>
          <xdr:cNvSpPr/>
        </xdr:nvSpPr>
        <xdr:spPr>
          <a:xfrm>
            <a:off x="7185006" y="4767586"/>
            <a:ext cx="919618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517</a:t>
            </a:r>
          </a:p>
        </xdr:txBody>
      </xdr:sp>
      <xdr:sp macro="" textlink="">
        <xdr:nvSpPr>
          <xdr:cNvPr id="126" name="SimHUC">
            <a:extLst>
              <a:ext uri="{FF2B5EF4-FFF2-40B4-BE49-F238E27FC236}">
                <a16:creationId xmlns:a16="http://schemas.microsoft.com/office/drawing/2014/main" id="{F55CC712-6E87-409E-9B06-E671BA726A84}"/>
              </a:ext>
            </a:extLst>
          </xdr:cNvPr>
          <xdr:cNvSpPr/>
        </xdr:nvSpPr>
        <xdr:spPr>
          <a:xfrm>
            <a:off x="6901540" y="3521612"/>
            <a:ext cx="741167" cy="51883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763</a:t>
            </a:r>
          </a:p>
        </xdr:txBody>
      </xdr:sp>
      <xdr:sp macro="" textlink="">
        <xdr:nvSpPr>
          <xdr:cNvPr id="127" name="SimICA">
            <a:extLst>
              <a:ext uri="{FF2B5EF4-FFF2-40B4-BE49-F238E27FC236}">
                <a16:creationId xmlns:a16="http://schemas.microsoft.com/office/drawing/2014/main" id="{C8ABBB6B-9F93-4FFD-9330-5A8A4DCE5660}"/>
              </a:ext>
            </a:extLst>
          </xdr:cNvPr>
          <xdr:cNvSpPr/>
        </xdr:nvSpPr>
        <xdr:spPr>
          <a:xfrm>
            <a:off x="7122072" y="5075986"/>
            <a:ext cx="741167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169</a:t>
            </a:r>
          </a:p>
        </xdr:txBody>
      </xdr:sp>
      <xdr:sp macro="" textlink="">
        <xdr:nvSpPr>
          <xdr:cNvPr id="128" name="SimJUN">
            <a:extLst>
              <a:ext uri="{FF2B5EF4-FFF2-40B4-BE49-F238E27FC236}">
                <a16:creationId xmlns:a16="http://schemas.microsoft.com/office/drawing/2014/main" id="{634C8A3D-F359-4671-B319-A81DE187D17D}"/>
              </a:ext>
            </a:extLst>
          </xdr:cNvPr>
          <xdr:cNvSpPr/>
        </xdr:nvSpPr>
        <xdr:spPr>
          <a:xfrm>
            <a:off x="7142467" y="4132662"/>
            <a:ext cx="957419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682</a:t>
            </a:r>
          </a:p>
        </xdr:txBody>
      </xdr:sp>
      <xdr:sp macro="" textlink="">
        <xdr:nvSpPr>
          <xdr:cNvPr id="129" name="SimLAL">
            <a:extLst>
              <a:ext uri="{FF2B5EF4-FFF2-40B4-BE49-F238E27FC236}">
                <a16:creationId xmlns:a16="http://schemas.microsoft.com/office/drawing/2014/main" id="{6435D899-1DDE-4CF1-9C5D-58847E488386}"/>
              </a:ext>
            </a:extLst>
          </xdr:cNvPr>
          <xdr:cNvSpPr/>
        </xdr:nvSpPr>
        <xdr:spPr>
          <a:xfrm>
            <a:off x="5744817" y="3015472"/>
            <a:ext cx="905054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882</a:t>
            </a:r>
          </a:p>
        </xdr:txBody>
      </xdr:sp>
      <xdr:sp macro="" textlink="">
        <xdr:nvSpPr>
          <xdr:cNvPr id="130" name="SimLAM">
            <a:extLst>
              <a:ext uri="{FF2B5EF4-FFF2-40B4-BE49-F238E27FC236}">
                <a16:creationId xmlns:a16="http://schemas.microsoft.com/office/drawing/2014/main" id="{8C122CA4-A2B6-4515-BAEF-C6975B78714B}"/>
              </a:ext>
            </a:extLst>
          </xdr:cNvPr>
          <xdr:cNvSpPr/>
        </xdr:nvSpPr>
        <xdr:spPr>
          <a:xfrm>
            <a:off x="5313310" y="2594747"/>
            <a:ext cx="936432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683</a:t>
            </a:r>
          </a:p>
        </xdr:txBody>
      </xdr:sp>
      <xdr:sp macro="" textlink="">
        <xdr:nvSpPr>
          <xdr:cNvPr id="131" name="SimLIM">
            <a:extLst>
              <a:ext uri="{FF2B5EF4-FFF2-40B4-BE49-F238E27FC236}">
                <a16:creationId xmlns:a16="http://schemas.microsoft.com/office/drawing/2014/main" id="{BB191D9D-1A26-43FD-907D-D9D675A2F85A}"/>
              </a:ext>
            </a:extLst>
          </xdr:cNvPr>
          <xdr:cNvSpPr/>
        </xdr:nvSpPr>
        <xdr:spPr>
          <a:xfrm>
            <a:off x="6632935" y="4060671"/>
            <a:ext cx="741166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5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731</a:t>
            </a:r>
            <a:endParaRPr lang="es-ES" sz="1000" b="1">
              <a:solidFill>
                <a:schemeClr val="bg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132" name="SimLOR">
            <a:extLst>
              <a:ext uri="{FF2B5EF4-FFF2-40B4-BE49-F238E27FC236}">
                <a16:creationId xmlns:a16="http://schemas.microsoft.com/office/drawing/2014/main" id="{7AD71FB1-C3F0-4D04-99A8-00A84F076C86}"/>
              </a:ext>
            </a:extLst>
          </xdr:cNvPr>
          <xdr:cNvSpPr/>
        </xdr:nvSpPr>
        <xdr:spPr>
          <a:xfrm>
            <a:off x="7383762" y="1630858"/>
            <a:ext cx="741167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626</a:t>
            </a:r>
          </a:p>
        </xdr:txBody>
      </xdr:sp>
      <xdr:sp macro="" textlink="">
        <xdr:nvSpPr>
          <xdr:cNvPr id="133" name="SimMAD">
            <a:extLst>
              <a:ext uri="{FF2B5EF4-FFF2-40B4-BE49-F238E27FC236}">
                <a16:creationId xmlns:a16="http://schemas.microsoft.com/office/drawing/2014/main" id="{E9FCF05F-7C07-487E-B0CB-999FB2369799}"/>
              </a:ext>
            </a:extLst>
          </xdr:cNvPr>
          <xdr:cNvSpPr/>
        </xdr:nvSpPr>
        <xdr:spPr>
          <a:xfrm>
            <a:off x="8719730" y="4306576"/>
            <a:ext cx="962215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205</a:t>
            </a:r>
          </a:p>
        </xdr:txBody>
      </xdr:sp>
      <xdr:sp macro="" textlink="">
        <xdr:nvSpPr>
          <xdr:cNvPr id="134" name="SimMOQ">
            <a:extLst>
              <a:ext uri="{FF2B5EF4-FFF2-40B4-BE49-F238E27FC236}">
                <a16:creationId xmlns:a16="http://schemas.microsoft.com/office/drawing/2014/main" id="{BE5649DF-3AF3-482A-AB08-CE6D3DAB75C8}"/>
              </a:ext>
            </a:extLst>
          </xdr:cNvPr>
          <xdr:cNvSpPr/>
        </xdr:nvSpPr>
        <xdr:spPr>
          <a:xfrm>
            <a:off x="8719608" y="5920309"/>
            <a:ext cx="728667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265</a:t>
            </a:r>
          </a:p>
        </xdr:txBody>
      </xdr:sp>
      <xdr:sp macro="" textlink="">
        <xdr:nvSpPr>
          <xdr:cNvPr id="135" name="SimPAS">
            <a:extLst>
              <a:ext uri="{FF2B5EF4-FFF2-40B4-BE49-F238E27FC236}">
                <a16:creationId xmlns:a16="http://schemas.microsoft.com/office/drawing/2014/main" id="{8974BD02-7006-4E5D-A404-24EE3940DF24}"/>
              </a:ext>
            </a:extLst>
          </xdr:cNvPr>
          <xdr:cNvSpPr/>
        </xdr:nvSpPr>
        <xdr:spPr>
          <a:xfrm>
            <a:off x="7251821" y="3820895"/>
            <a:ext cx="793813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609</a:t>
            </a:r>
          </a:p>
        </xdr:txBody>
      </xdr:sp>
      <xdr:sp macro="" textlink="">
        <xdr:nvSpPr>
          <xdr:cNvPr id="136" name="SimPIU">
            <a:extLst>
              <a:ext uri="{FF2B5EF4-FFF2-40B4-BE49-F238E27FC236}">
                <a16:creationId xmlns:a16="http://schemas.microsoft.com/office/drawing/2014/main" id="{BE019FDD-F44C-4BDA-9630-F7BC8D9D9FA7}"/>
              </a:ext>
            </a:extLst>
          </xdr:cNvPr>
          <xdr:cNvSpPr/>
        </xdr:nvSpPr>
        <xdr:spPr>
          <a:xfrm>
            <a:off x="5367860" y="2012838"/>
            <a:ext cx="743033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058</a:t>
            </a:r>
          </a:p>
        </xdr:txBody>
      </xdr:sp>
      <xdr:sp macro="" textlink="">
        <xdr:nvSpPr>
          <xdr:cNvPr id="137" name="SimPUN">
            <a:extLst>
              <a:ext uri="{FF2B5EF4-FFF2-40B4-BE49-F238E27FC236}">
                <a16:creationId xmlns:a16="http://schemas.microsoft.com/office/drawing/2014/main" id="{F798A550-7CF5-4914-8FE2-ACF059474432}"/>
              </a:ext>
            </a:extLst>
          </xdr:cNvPr>
          <xdr:cNvSpPr/>
        </xdr:nvSpPr>
        <xdr:spPr>
          <a:xfrm>
            <a:off x="8870490" y="5226770"/>
            <a:ext cx="1027533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063</a:t>
            </a:r>
          </a:p>
        </xdr:txBody>
      </xdr:sp>
      <xdr:sp macro="" textlink="">
        <xdr:nvSpPr>
          <xdr:cNvPr id="138" name="SimSAN">
            <a:extLst>
              <a:ext uri="{FF2B5EF4-FFF2-40B4-BE49-F238E27FC236}">
                <a16:creationId xmlns:a16="http://schemas.microsoft.com/office/drawing/2014/main" id="{9D116F34-3A5E-4822-A380-84027FA561D1}"/>
              </a:ext>
            </a:extLst>
          </xdr:cNvPr>
          <xdr:cNvSpPr/>
        </xdr:nvSpPr>
        <xdr:spPr>
          <a:xfrm>
            <a:off x="6637932" y="2672414"/>
            <a:ext cx="741167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713</a:t>
            </a:r>
          </a:p>
        </xdr:txBody>
      </xdr:sp>
      <xdr:sp macro="" textlink="">
        <xdr:nvSpPr>
          <xdr:cNvPr id="139" name="SimTUM">
            <a:extLst>
              <a:ext uri="{FF2B5EF4-FFF2-40B4-BE49-F238E27FC236}">
                <a16:creationId xmlns:a16="http://schemas.microsoft.com/office/drawing/2014/main" id="{74894E36-89B3-470A-A719-933481C5AD38}"/>
              </a:ext>
            </a:extLst>
          </xdr:cNvPr>
          <xdr:cNvSpPr/>
        </xdr:nvSpPr>
        <xdr:spPr>
          <a:xfrm>
            <a:off x="5325453" y="1491335"/>
            <a:ext cx="740109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434</a:t>
            </a:r>
          </a:p>
        </xdr:txBody>
      </xdr:sp>
      <xdr:sp macro="" textlink="">
        <xdr:nvSpPr>
          <xdr:cNvPr id="140" name="SimUCA">
            <a:extLst>
              <a:ext uri="{FF2B5EF4-FFF2-40B4-BE49-F238E27FC236}">
                <a16:creationId xmlns:a16="http://schemas.microsoft.com/office/drawing/2014/main" id="{AAE69187-3222-4E68-BDF0-870C5205FCF5}"/>
              </a:ext>
            </a:extLst>
          </xdr:cNvPr>
          <xdr:cNvSpPr/>
        </xdr:nvSpPr>
        <xdr:spPr>
          <a:xfrm>
            <a:off x="7764954" y="3563532"/>
            <a:ext cx="741167" cy="52941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408</a:t>
            </a:r>
          </a:p>
        </xdr:txBody>
      </xdr:sp>
      <xdr:sp macro="" textlink="">
        <xdr:nvSpPr>
          <xdr:cNvPr id="141" name="SimTAC">
            <a:extLst>
              <a:ext uri="{FF2B5EF4-FFF2-40B4-BE49-F238E27FC236}">
                <a16:creationId xmlns:a16="http://schemas.microsoft.com/office/drawing/2014/main" id="{97F9D601-1A7D-4B63-93AA-917EC5C75560}"/>
              </a:ext>
            </a:extLst>
          </xdr:cNvPr>
          <xdr:cNvSpPr/>
        </xdr:nvSpPr>
        <xdr:spPr>
          <a:xfrm>
            <a:off x="8930697" y="6201123"/>
            <a:ext cx="723175" cy="51883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587</a:t>
            </a:r>
          </a:p>
        </xdr:txBody>
      </xdr:sp>
    </xdr:grpSp>
    <xdr:clientData/>
  </xdr:twoCellAnchor>
  <xdr:twoCellAnchor>
    <xdr:from>
      <xdr:col>11</xdr:col>
      <xdr:colOff>434340</xdr:colOff>
      <xdr:row>196</xdr:row>
      <xdr:rowOff>68580</xdr:rowOff>
    </xdr:from>
    <xdr:to>
      <xdr:col>17</xdr:col>
      <xdr:colOff>60960</xdr:colOff>
      <xdr:row>222</xdr:row>
      <xdr:rowOff>45720</xdr:rowOff>
    </xdr:to>
    <xdr:grpSp>
      <xdr:nvGrpSpPr>
        <xdr:cNvPr id="142" name="Grupo 141">
          <a:extLst>
            <a:ext uri="{FF2B5EF4-FFF2-40B4-BE49-F238E27FC236}">
              <a16:creationId xmlns:a16="http://schemas.microsoft.com/office/drawing/2014/main" id="{4386A8EF-2B8E-4CB1-B846-25B275C77413}"/>
            </a:ext>
          </a:extLst>
        </xdr:cNvPr>
        <xdr:cNvGrpSpPr/>
      </xdr:nvGrpSpPr>
      <xdr:grpSpPr>
        <a:xfrm>
          <a:off x="10855811" y="55201521"/>
          <a:ext cx="5879502" cy="7260964"/>
          <a:chOff x="5292318" y="530226"/>
          <a:chExt cx="4612332" cy="6183231"/>
        </a:xfrm>
      </xdr:grpSpPr>
      <xdr:sp macro="" textlink="">
        <xdr:nvSpPr>
          <xdr:cNvPr id="143" name="ShpHUC">
            <a:extLst>
              <a:ext uri="{FF2B5EF4-FFF2-40B4-BE49-F238E27FC236}">
                <a16:creationId xmlns:a16="http://schemas.microsoft.com/office/drawing/2014/main" id="{CA6CD5B6-CD5F-4DC0-92C5-3833C3A64E01}"/>
              </a:ext>
            </a:extLst>
          </xdr:cNvPr>
          <xdr:cNvSpPr/>
        </xdr:nvSpPr>
        <xdr:spPr>
          <a:xfrm>
            <a:off x="6880225" y="3393441"/>
            <a:ext cx="992717" cy="691303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MA">
            <a:extLst>
              <a:ext uri="{FF2B5EF4-FFF2-40B4-BE49-F238E27FC236}">
                <a16:creationId xmlns:a16="http://schemas.microsoft.com/office/drawing/2014/main" id="{6480E184-FDB8-4F2E-BC3A-BEFBF4D1DF00}"/>
              </a:ext>
            </a:extLst>
          </xdr:cNvPr>
          <xdr:cNvSpPr/>
        </xdr:nvSpPr>
        <xdr:spPr>
          <a:xfrm>
            <a:off x="6341024" y="1520621"/>
            <a:ext cx="566390" cy="1411219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145" name="ShpANC">
            <a:extLst>
              <a:ext uri="{FF2B5EF4-FFF2-40B4-BE49-F238E27FC236}">
                <a16:creationId xmlns:a16="http://schemas.microsoft.com/office/drawing/2014/main" id="{CAE5E49F-5F1D-441C-B38C-4405A9F8E44C}"/>
              </a:ext>
            </a:extLst>
          </xdr:cNvPr>
          <xdr:cNvSpPr/>
        </xdr:nvSpPr>
        <xdr:spPr>
          <a:xfrm>
            <a:off x="6388563" y="3278439"/>
            <a:ext cx="688056" cy="895684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PU">
            <a:extLst>
              <a:ext uri="{FF2B5EF4-FFF2-40B4-BE49-F238E27FC236}">
                <a16:creationId xmlns:a16="http://schemas.microsoft.com/office/drawing/2014/main" id="{F2E8CB78-E93B-4955-81AD-167AE56E1130}"/>
              </a:ext>
            </a:extLst>
          </xdr:cNvPr>
          <xdr:cNvSpPr/>
        </xdr:nvSpPr>
        <xdr:spPr>
          <a:xfrm>
            <a:off x="8080225" y="4989039"/>
            <a:ext cx="618659" cy="50984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ARE">
            <a:extLst>
              <a:ext uri="{FF2B5EF4-FFF2-40B4-BE49-F238E27FC236}">
                <a16:creationId xmlns:a16="http://schemas.microsoft.com/office/drawing/2014/main" id="{5018717F-FC70-41FB-8EEC-F7B006CBEB13}"/>
              </a:ext>
            </a:extLst>
          </xdr:cNvPr>
          <xdr:cNvSpPr/>
        </xdr:nvSpPr>
        <xdr:spPr>
          <a:xfrm>
            <a:off x="7668799" y="5453592"/>
            <a:ext cx="1456391" cy="859479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AYA">
            <a:extLst>
              <a:ext uri="{FF2B5EF4-FFF2-40B4-BE49-F238E27FC236}">
                <a16:creationId xmlns:a16="http://schemas.microsoft.com/office/drawing/2014/main" id="{34E3E80F-975E-4116-BB8F-D7FDB6079683}"/>
              </a:ext>
            </a:extLst>
          </xdr:cNvPr>
          <xdr:cNvSpPr/>
        </xdr:nvSpPr>
        <xdr:spPr>
          <a:xfrm>
            <a:off x="7649094" y="4644246"/>
            <a:ext cx="768127" cy="1109579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AJ">
            <a:extLst>
              <a:ext uri="{FF2B5EF4-FFF2-40B4-BE49-F238E27FC236}">
                <a16:creationId xmlns:a16="http://schemas.microsoft.com/office/drawing/2014/main" id="{6DE3E7A8-A876-4417-901C-02BB2473E1CD}"/>
              </a:ext>
            </a:extLst>
          </xdr:cNvPr>
          <xdr:cNvSpPr/>
        </xdr:nvSpPr>
        <xdr:spPr>
          <a:xfrm>
            <a:off x="6115588" y="2095334"/>
            <a:ext cx="595267" cy="1082842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CAL">
            <a:extLst>
              <a:ext uri="{FF2B5EF4-FFF2-40B4-BE49-F238E27FC236}">
                <a16:creationId xmlns:a16="http://schemas.microsoft.com/office/drawing/2014/main" id="{055AA68C-65FC-44E3-8F7D-C5DB816568B2}"/>
              </a:ext>
            </a:extLst>
          </xdr:cNvPr>
          <xdr:cNvSpPr/>
        </xdr:nvSpPr>
        <xdr:spPr>
          <a:xfrm>
            <a:off x="6921544" y="4510877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CUZ">
            <a:extLst>
              <a:ext uri="{FF2B5EF4-FFF2-40B4-BE49-F238E27FC236}">
                <a16:creationId xmlns:a16="http://schemas.microsoft.com/office/drawing/2014/main" id="{F15AB2C9-E266-4DF6-B965-12D5C3625502}"/>
              </a:ext>
            </a:extLst>
          </xdr:cNvPr>
          <xdr:cNvSpPr/>
        </xdr:nvSpPr>
        <xdr:spPr>
          <a:xfrm>
            <a:off x="8060550" y="4330960"/>
            <a:ext cx="1242236" cy="1356464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HUV">
            <a:extLst>
              <a:ext uri="{FF2B5EF4-FFF2-40B4-BE49-F238E27FC236}">
                <a16:creationId xmlns:a16="http://schemas.microsoft.com/office/drawing/2014/main" id="{E4772EBD-2A2D-4CD2-85EA-55ADC06F90D3}"/>
              </a:ext>
            </a:extLst>
          </xdr:cNvPr>
          <xdr:cNvSpPr/>
        </xdr:nvSpPr>
        <xdr:spPr>
          <a:xfrm>
            <a:off x="7408373" y="4579169"/>
            <a:ext cx="517250" cy="698101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ICA">
            <a:extLst>
              <a:ext uri="{FF2B5EF4-FFF2-40B4-BE49-F238E27FC236}">
                <a16:creationId xmlns:a16="http://schemas.microsoft.com/office/drawing/2014/main" id="{72743536-2B8C-4F84-AC98-3430306AF0B4}"/>
              </a:ext>
            </a:extLst>
          </xdr:cNvPr>
          <xdr:cNvSpPr/>
        </xdr:nvSpPr>
        <xdr:spPr>
          <a:xfrm>
            <a:off x="7187525" y="4917439"/>
            <a:ext cx="599858" cy="781283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JUN">
            <a:extLst>
              <a:ext uri="{FF2B5EF4-FFF2-40B4-BE49-F238E27FC236}">
                <a16:creationId xmlns:a16="http://schemas.microsoft.com/office/drawing/2014/main" id="{D2E9C2E7-F252-4169-A658-08E52E44193F}"/>
              </a:ext>
            </a:extLst>
          </xdr:cNvPr>
          <xdr:cNvSpPr/>
        </xdr:nvSpPr>
        <xdr:spPr>
          <a:xfrm>
            <a:off x="7158770" y="4157371"/>
            <a:ext cx="1056565" cy="64844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AL">
            <a:extLst>
              <a:ext uri="{FF2B5EF4-FFF2-40B4-BE49-F238E27FC236}">
                <a16:creationId xmlns:a16="http://schemas.microsoft.com/office/drawing/2014/main" id="{C9FAD140-333F-4F90-8C12-E688C8FAF9E6}"/>
              </a:ext>
            </a:extLst>
          </xdr:cNvPr>
          <xdr:cNvSpPr/>
        </xdr:nvSpPr>
        <xdr:spPr>
          <a:xfrm>
            <a:off x="6026265" y="2906803"/>
            <a:ext cx="1011197" cy="686519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AM">
            <a:extLst>
              <a:ext uri="{FF2B5EF4-FFF2-40B4-BE49-F238E27FC236}">
                <a16:creationId xmlns:a16="http://schemas.microsoft.com/office/drawing/2014/main" id="{11D20C47-BA91-4BAE-92E1-EF1A99E4284F}"/>
              </a:ext>
            </a:extLst>
          </xdr:cNvPr>
          <xdr:cNvSpPr/>
        </xdr:nvSpPr>
        <xdr:spPr>
          <a:xfrm>
            <a:off x="5690542" y="2432351"/>
            <a:ext cx="534678" cy="539457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LIM">
            <a:extLst>
              <a:ext uri="{FF2B5EF4-FFF2-40B4-BE49-F238E27FC236}">
                <a16:creationId xmlns:a16="http://schemas.microsoft.com/office/drawing/2014/main" id="{6672A533-A602-45A8-A9C0-ED6F8EC06031}"/>
              </a:ext>
            </a:extLst>
          </xdr:cNvPr>
          <xdr:cNvSpPr/>
        </xdr:nvSpPr>
        <xdr:spPr>
          <a:xfrm>
            <a:off x="6651780" y="4028636"/>
            <a:ext cx="882843" cy="980787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LOR">
            <a:extLst>
              <a:ext uri="{FF2B5EF4-FFF2-40B4-BE49-F238E27FC236}">
                <a16:creationId xmlns:a16="http://schemas.microsoft.com/office/drawing/2014/main" id="{497453E1-F6CD-497A-A7F3-D25513E50024}"/>
              </a:ext>
            </a:extLst>
          </xdr:cNvPr>
          <xdr:cNvSpPr/>
        </xdr:nvSpPr>
        <xdr:spPr>
          <a:xfrm>
            <a:off x="6684295" y="530226"/>
            <a:ext cx="2769396" cy="2939857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MAD">
            <a:extLst>
              <a:ext uri="{FF2B5EF4-FFF2-40B4-BE49-F238E27FC236}">
                <a16:creationId xmlns:a16="http://schemas.microsoft.com/office/drawing/2014/main" id="{B9A3DE26-7B8F-48D1-B197-D4759BD78E9B}"/>
              </a:ext>
            </a:extLst>
          </xdr:cNvPr>
          <xdr:cNvSpPr/>
        </xdr:nvSpPr>
        <xdr:spPr>
          <a:xfrm>
            <a:off x="8599019" y="3945370"/>
            <a:ext cx="1292363" cy="1098570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MOQ">
            <a:extLst>
              <a:ext uri="{FF2B5EF4-FFF2-40B4-BE49-F238E27FC236}">
                <a16:creationId xmlns:a16="http://schemas.microsoft.com/office/drawing/2014/main" id="{3CA5376E-11BD-4F57-BE22-AC8EFA7B8FB9}"/>
              </a:ext>
            </a:extLst>
          </xdr:cNvPr>
          <xdr:cNvSpPr/>
        </xdr:nvSpPr>
        <xdr:spPr>
          <a:xfrm>
            <a:off x="8876526" y="5895687"/>
            <a:ext cx="501502" cy="583046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AS">
            <a:extLst>
              <a:ext uri="{FF2B5EF4-FFF2-40B4-BE49-F238E27FC236}">
                <a16:creationId xmlns:a16="http://schemas.microsoft.com/office/drawing/2014/main" id="{E87616D9-5367-4C57-A3E8-60729A6737BD}"/>
              </a:ext>
            </a:extLst>
          </xdr:cNvPr>
          <xdr:cNvSpPr/>
        </xdr:nvSpPr>
        <xdr:spPr>
          <a:xfrm>
            <a:off x="7077682" y="3819102"/>
            <a:ext cx="894848" cy="478614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PIU">
            <a:extLst>
              <a:ext uri="{FF2B5EF4-FFF2-40B4-BE49-F238E27FC236}">
                <a16:creationId xmlns:a16="http://schemas.microsoft.com/office/drawing/2014/main" id="{1D5688B6-405C-43F6-AE8A-6EBDDD499477}"/>
              </a:ext>
            </a:extLst>
          </xdr:cNvPr>
          <xdr:cNvSpPr/>
        </xdr:nvSpPr>
        <xdr:spPr>
          <a:xfrm>
            <a:off x="5417819" y="1924414"/>
            <a:ext cx="747201" cy="796562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PUN">
            <a:extLst>
              <a:ext uri="{FF2B5EF4-FFF2-40B4-BE49-F238E27FC236}">
                <a16:creationId xmlns:a16="http://schemas.microsoft.com/office/drawing/2014/main" id="{E4051552-0741-4B4C-81FB-8544A69BF8C2}"/>
              </a:ext>
            </a:extLst>
          </xdr:cNvPr>
          <xdr:cNvSpPr/>
        </xdr:nvSpPr>
        <xdr:spPr>
          <a:xfrm>
            <a:off x="9005150" y="4936702"/>
            <a:ext cx="801893" cy="1386854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SAN">
            <a:extLst>
              <a:ext uri="{FF2B5EF4-FFF2-40B4-BE49-F238E27FC236}">
                <a16:creationId xmlns:a16="http://schemas.microsoft.com/office/drawing/2014/main" id="{69A9D5DC-2CB6-49FB-B00B-FACEA03F9056}"/>
              </a:ext>
            </a:extLst>
          </xdr:cNvPr>
          <xdr:cNvSpPr/>
        </xdr:nvSpPr>
        <xdr:spPr>
          <a:xfrm>
            <a:off x="6696682" y="2378076"/>
            <a:ext cx="847653" cy="1116330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TAC">
            <a:extLst>
              <a:ext uri="{FF2B5EF4-FFF2-40B4-BE49-F238E27FC236}">
                <a16:creationId xmlns:a16="http://schemas.microsoft.com/office/drawing/2014/main" id="{82D9EF96-6691-4539-9024-F3ECAD3AD6B7}"/>
              </a:ext>
            </a:extLst>
          </xdr:cNvPr>
          <xdr:cNvSpPr/>
        </xdr:nvSpPr>
        <xdr:spPr>
          <a:xfrm>
            <a:off x="8971676" y="6177069"/>
            <a:ext cx="583223" cy="489611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hpTUM">
            <a:extLst>
              <a:ext uri="{FF2B5EF4-FFF2-40B4-BE49-F238E27FC236}">
                <a16:creationId xmlns:a16="http://schemas.microsoft.com/office/drawing/2014/main" id="{5C9929AD-5BA9-472D-880E-D9A038228346}"/>
              </a:ext>
            </a:extLst>
          </xdr:cNvPr>
          <xdr:cNvSpPr/>
        </xdr:nvSpPr>
        <xdr:spPr>
          <a:xfrm>
            <a:off x="5520027" y="1688466"/>
            <a:ext cx="323075" cy="266700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7" name="ShpUCA">
            <a:extLst>
              <a:ext uri="{FF2B5EF4-FFF2-40B4-BE49-F238E27FC236}">
                <a16:creationId xmlns:a16="http://schemas.microsoft.com/office/drawing/2014/main" id="{96DF9D0E-B13B-469F-83DE-3F5094FBDAEC}"/>
              </a:ext>
            </a:extLst>
          </xdr:cNvPr>
          <xdr:cNvSpPr/>
        </xdr:nvSpPr>
        <xdr:spPr>
          <a:xfrm>
            <a:off x="7336762" y="3055262"/>
            <a:ext cx="1926590" cy="1356061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8" name="SimAMA">
            <a:extLst>
              <a:ext uri="{FF2B5EF4-FFF2-40B4-BE49-F238E27FC236}">
                <a16:creationId xmlns:a16="http://schemas.microsoft.com/office/drawing/2014/main" id="{17CC104A-E018-401A-A3E8-5804B2FDECA3}"/>
              </a:ext>
            </a:extLst>
          </xdr:cNvPr>
          <xdr:cNvSpPr/>
        </xdr:nvSpPr>
        <xdr:spPr>
          <a:xfrm>
            <a:off x="6192452" y="1803126"/>
            <a:ext cx="741166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729</a:t>
            </a:r>
          </a:p>
        </xdr:txBody>
      </xdr:sp>
      <xdr:sp macro="" textlink="">
        <xdr:nvSpPr>
          <xdr:cNvPr id="169" name="SimANC">
            <a:extLst>
              <a:ext uri="{FF2B5EF4-FFF2-40B4-BE49-F238E27FC236}">
                <a16:creationId xmlns:a16="http://schemas.microsoft.com/office/drawing/2014/main" id="{A0B48C15-3357-4292-9AFE-F8689EFDE71C}"/>
              </a:ext>
            </a:extLst>
          </xdr:cNvPr>
          <xdr:cNvSpPr/>
        </xdr:nvSpPr>
        <xdr:spPr>
          <a:xfrm>
            <a:off x="6220914" y="3453264"/>
            <a:ext cx="943847" cy="51883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825</a:t>
            </a:r>
          </a:p>
        </xdr:txBody>
      </xdr:sp>
      <xdr:sp macro="" textlink="">
        <xdr:nvSpPr>
          <xdr:cNvPr id="170" name="SimAPU">
            <a:extLst>
              <a:ext uri="{FF2B5EF4-FFF2-40B4-BE49-F238E27FC236}">
                <a16:creationId xmlns:a16="http://schemas.microsoft.com/office/drawing/2014/main" id="{CA6B8D22-1137-4EB7-A0B3-75BF5C9EE321}"/>
              </a:ext>
            </a:extLst>
          </xdr:cNvPr>
          <xdr:cNvSpPr/>
        </xdr:nvSpPr>
        <xdr:spPr>
          <a:xfrm>
            <a:off x="8054986" y="5022482"/>
            <a:ext cx="741167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115</a:t>
            </a:r>
          </a:p>
        </xdr:txBody>
      </xdr:sp>
      <xdr:sp macro="" textlink="">
        <xdr:nvSpPr>
          <xdr:cNvPr id="171" name="SimARE">
            <a:extLst>
              <a:ext uri="{FF2B5EF4-FFF2-40B4-BE49-F238E27FC236}">
                <a16:creationId xmlns:a16="http://schemas.microsoft.com/office/drawing/2014/main" id="{9FA6062E-7716-45E0-AEAD-5D1B3045FEE9}"/>
              </a:ext>
            </a:extLst>
          </xdr:cNvPr>
          <xdr:cNvSpPr/>
        </xdr:nvSpPr>
        <xdr:spPr>
          <a:xfrm>
            <a:off x="8185207" y="5614468"/>
            <a:ext cx="835296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009</a:t>
            </a:r>
          </a:p>
        </xdr:txBody>
      </xdr:sp>
      <xdr:sp macro="" textlink="">
        <xdr:nvSpPr>
          <xdr:cNvPr id="172" name="SimAYA">
            <a:extLst>
              <a:ext uri="{FF2B5EF4-FFF2-40B4-BE49-F238E27FC236}">
                <a16:creationId xmlns:a16="http://schemas.microsoft.com/office/drawing/2014/main" id="{76A5B60F-90AD-4725-87F8-D0D8928007F8}"/>
              </a:ext>
            </a:extLst>
          </xdr:cNvPr>
          <xdr:cNvSpPr/>
        </xdr:nvSpPr>
        <xdr:spPr>
          <a:xfrm>
            <a:off x="7575565" y="5209138"/>
            <a:ext cx="741167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883</a:t>
            </a:r>
          </a:p>
        </xdr:txBody>
      </xdr:sp>
      <xdr:sp macro="" textlink="">
        <xdr:nvSpPr>
          <xdr:cNvPr id="173" name="SimCAJ">
            <a:extLst>
              <a:ext uri="{FF2B5EF4-FFF2-40B4-BE49-F238E27FC236}">
                <a16:creationId xmlns:a16="http://schemas.microsoft.com/office/drawing/2014/main" id="{0C7D0A9A-01C1-42CB-ABC4-281A03453779}"/>
              </a:ext>
            </a:extLst>
          </xdr:cNvPr>
          <xdr:cNvSpPr/>
        </xdr:nvSpPr>
        <xdr:spPr>
          <a:xfrm>
            <a:off x="6003319" y="2577151"/>
            <a:ext cx="820998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443</a:t>
            </a:r>
          </a:p>
        </xdr:txBody>
      </xdr:sp>
      <xdr:sp macro="" textlink="">
        <xdr:nvSpPr>
          <xdr:cNvPr id="174" name="SimCAL">
            <a:extLst>
              <a:ext uri="{FF2B5EF4-FFF2-40B4-BE49-F238E27FC236}">
                <a16:creationId xmlns:a16="http://schemas.microsoft.com/office/drawing/2014/main" id="{A92E4C57-BAF8-432E-BB5F-36D761E05649}"/>
              </a:ext>
            </a:extLst>
          </xdr:cNvPr>
          <xdr:cNvSpPr/>
        </xdr:nvSpPr>
        <xdr:spPr>
          <a:xfrm>
            <a:off x="6365342" y="4387879"/>
            <a:ext cx="741166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455</a:t>
            </a:r>
          </a:p>
        </xdr:txBody>
      </xdr:sp>
      <xdr:sp macro="" textlink="">
        <xdr:nvSpPr>
          <xdr:cNvPr id="175" name="SimCUZ">
            <a:extLst>
              <a:ext uri="{FF2B5EF4-FFF2-40B4-BE49-F238E27FC236}">
                <a16:creationId xmlns:a16="http://schemas.microsoft.com/office/drawing/2014/main" id="{854CCF7F-4AC6-4290-B69F-4F569A753D64}"/>
              </a:ext>
            </a:extLst>
          </xdr:cNvPr>
          <xdr:cNvSpPr/>
        </xdr:nvSpPr>
        <xdr:spPr>
          <a:xfrm>
            <a:off x="8094542" y="4611964"/>
            <a:ext cx="897443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400</a:t>
            </a:r>
          </a:p>
        </xdr:txBody>
      </xdr:sp>
      <xdr:sp macro="" textlink="">
        <xdr:nvSpPr>
          <xdr:cNvPr id="176" name="SimHUV">
            <a:extLst>
              <a:ext uri="{FF2B5EF4-FFF2-40B4-BE49-F238E27FC236}">
                <a16:creationId xmlns:a16="http://schemas.microsoft.com/office/drawing/2014/main" id="{4C311D83-9F51-4FFE-8620-62FA25E6E60A}"/>
              </a:ext>
            </a:extLst>
          </xdr:cNvPr>
          <xdr:cNvSpPr/>
        </xdr:nvSpPr>
        <xdr:spPr>
          <a:xfrm>
            <a:off x="7184201" y="4813078"/>
            <a:ext cx="921974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965</a:t>
            </a:r>
          </a:p>
        </xdr:txBody>
      </xdr:sp>
      <xdr:sp macro="" textlink="">
        <xdr:nvSpPr>
          <xdr:cNvPr id="177" name="SimHUC">
            <a:extLst>
              <a:ext uri="{FF2B5EF4-FFF2-40B4-BE49-F238E27FC236}">
                <a16:creationId xmlns:a16="http://schemas.microsoft.com/office/drawing/2014/main" id="{3EA5AF6E-69E6-4381-A04B-39CD93CAA9F9}"/>
              </a:ext>
            </a:extLst>
          </xdr:cNvPr>
          <xdr:cNvSpPr/>
        </xdr:nvSpPr>
        <xdr:spPr>
          <a:xfrm>
            <a:off x="6901540" y="3521612"/>
            <a:ext cx="741167" cy="51883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164</a:t>
            </a:r>
          </a:p>
        </xdr:txBody>
      </xdr:sp>
      <xdr:sp macro="" textlink="">
        <xdr:nvSpPr>
          <xdr:cNvPr id="178" name="SimICA">
            <a:extLst>
              <a:ext uri="{FF2B5EF4-FFF2-40B4-BE49-F238E27FC236}">
                <a16:creationId xmlns:a16="http://schemas.microsoft.com/office/drawing/2014/main" id="{7163DB81-0F5C-40BD-B5CF-211274F49F10}"/>
              </a:ext>
            </a:extLst>
          </xdr:cNvPr>
          <xdr:cNvSpPr/>
        </xdr:nvSpPr>
        <xdr:spPr>
          <a:xfrm>
            <a:off x="7128699" y="5095482"/>
            <a:ext cx="741167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974</a:t>
            </a:r>
          </a:p>
        </xdr:txBody>
      </xdr:sp>
      <xdr:sp macro="" textlink="">
        <xdr:nvSpPr>
          <xdr:cNvPr id="179" name="SimJUN">
            <a:extLst>
              <a:ext uri="{FF2B5EF4-FFF2-40B4-BE49-F238E27FC236}">
                <a16:creationId xmlns:a16="http://schemas.microsoft.com/office/drawing/2014/main" id="{7E0E2580-8CCC-47BA-A57B-9DBCD510BDFC}"/>
              </a:ext>
            </a:extLst>
          </xdr:cNvPr>
          <xdr:cNvSpPr/>
        </xdr:nvSpPr>
        <xdr:spPr>
          <a:xfrm>
            <a:off x="7168976" y="4145660"/>
            <a:ext cx="957419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771</a:t>
            </a:r>
          </a:p>
        </xdr:txBody>
      </xdr:sp>
      <xdr:sp macro="" textlink="">
        <xdr:nvSpPr>
          <xdr:cNvPr id="180" name="SimLAL">
            <a:extLst>
              <a:ext uri="{FF2B5EF4-FFF2-40B4-BE49-F238E27FC236}">
                <a16:creationId xmlns:a16="http://schemas.microsoft.com/office/drawing/2014/main" id="{CE503F57-B25B-4FAB-82E3-93C3C0476DD6}"/>
              </a:ext>
            </a:extLst>
          </xdr:cNvPr>
          <xdr:cNvSpPr/>
        </xdr:nvSpPr>
        <xdr:spPr>
          <a:xfrm>
            <a:off x="5990020" y="3008973"/>
            <a:ext cx="905054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665</a:t>
            </a:r>
          </a:p>
        </xdr:txBody>
      </xdr:sp>
      <xdr:sp macro="" textlink="">
        <xdr:nvSpPr>
          <xdr:cNvPr id="181" name="SimLAM">
            <a:extLst>
              <a:ext uri="{FF2B5EF4-FFF2-40B4-BE49-F238E27FC236}">
                <a16:creationId xmlns:a16="http://schemas.microsoft.com/office/drawing/2014/main" id="{849ED931-465B-4B4B-8FD1-778DCEB98DF0}"/>
              </a:ext>
            </a:extLst>
          </xdr:cNvPr>
          <xdr:cNvSpPr/>
        </xdr:nvSpPr>
        <xdr:spPr>
          <a:xfrm>
            <a:off x="5313311" y="2601247"/>
            <a:ext cx="936432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527</a:t>
            </a:r>
          </a:p>
        </xdr:txBody>
      </xdr:sp>
      <xdr:sp macro="" textlink="">
        <xdr:nvSpPr>
          <xdr:cNvPr id="182" name="SimLIM">
            <a:extLst>
              <a:ext uri="{FF2B5EF4-FFF2-40B4-BE49-F238E27FC236}">
                <a16:creationId xmlns:a16="http://schemas.microsoft.com/office/drawing/2014/main" id="{4B0EA4C2-2011-4868-8631-F331CA43D83D}"/>
              </a:ext>
            </a:extLst>
          </xdr:cNvPr>
          <xdr:cNvSpPr/>
        </xdr:nvSpPr>
        <xdr:spPr>
          <a:xfrm>
            <a:off x="6626309" y="4028177"/>
            <a:ext cx="741166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88 010</a:t>
            </a:r>
          </a:p>
        </xdr:txBody>
      </xdr:sp>
      <xdr:sp macro="" textlink="">
        <xdr:nvSpPr>
          <xdr:cNvPr id="183" name="SimLOR">
            <a:extLst>
              <a:ext uri="{FF2B5EF4-FFF2-40B4-BE49-F238E27FC236}">
                <a16:creationId xmlns:a16="http://schemas.microsoft.com/office/drawing/2014/main" id="{AE81E582-1B0C-4973-8A24-71EE91D913E5}"/>
              </a:ext>
            </a:extLst>
          </xdr:cNvPr>
          <xdr:cNvSpPr/>
        </xdr:nvSpPr>
        <xdr:spPr>
          <a:xfrm>
            <a:off x="7430151" y="1637356"/>
            <a:ext cx="741167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836</a:t>
            </a:r>
          </a:p>
        </xdr:txBody>
      </xdr:sp>
      <xdr:sp macro="" textlink="">
        <xdr:nvSpPr>
          <xdr:cNvPr id="184" name="SimMAD">
            <a:extLst>
              <a:ext uri="{FF2B5EF4-FFF2-40B4-BE49-F238E27FC236}">
                <a16:creationId xmlns:a16="http://schemas.microsoft.com/office/drawing/2014/main" id="{F91AFB7F-C954-40CB-B757-9DE059E5FBCE}"/>
              </a:ext>
            </a:extLst>
          </xdr:cNvPr>
          <xdr:cNvSpPr/>
        </xdr:nvSpPr>
        <xdr:spPr>
          <a:xfrm>
            <a:off x="8759493" y="4313073"/>
            <a:ext cx="962215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396</a:t>
            </a:r>
          </a:p>
        </xdr:txBody>
      </xdr:sp>
      <xdr:sp macro="" textlink="">
        <xdr:nvSpPr>
          <xdr:cNvPr id="185" name="SimMOQ">
            <a:extLst>
              <a:ext uri="{FF2B5EF4-FFF2-40B4-BE49-F238E27FC236}">
                <a16:creationId xmlns:a16="http://schemas.microsoft.com/office/drawing/2014/main" id="{5FB030CB-2157-420D-8F4D-D1158C8E7AE3}"/>
              </a:ext>
            </a:extLst>
          </xdr:cNvPr>
          <xdr:cNvSpPr/>
        </xdr:nvSpPr>
        <xdr:spPr>
          <a:xfrm>
            <a:off x="8686473" y="5900813"/>
            <a:ext cx="728667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265</a:t>
            </a:r>
          </a:p>
        </xdr:txBody>
      </xdr:sp>
      <xdr:sp macro="" textlink="">
        <xdr:nvSpPr>
          <xdr:cNvPr id="186" name="SimPAS">
            <a:extLst>
              <a:ext uri="{FF2B5EF4-FFF2-40B4-BE49-F238E27FC236}">
                <a16:creationId xmlns:a16="http://schemas.microsoft.com/office/drawing/2014/main" id="{11E5DE16-2986-4039-8FE6-69BDAB35511E}"/>
              </a:ext>
            </a:extLst>
          </xdr:cNvPr>
          <xdr:cNvSpPr/>
        </xdr:nvSpPr>
        <xdr:spPr>
          <a:xfrm>
            <a:off x="7238567" y="3781902"/>
            <a:ext cx="793813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384</a:t>
            </a:r>
          </a:p>
        </xdr:txBody>
      </xdr:sp>
      <xdr:sp macro="" textlink="">
        <xdr:nvSpPr>
          <xdr:cNvPr id="187" name="SimPIU">
            <a:extLst>
              <a:ext uri="{FF2B5EF4-FFF2-40B4-BE49-F238E27FC236}">
                <a16:creationId xmlns:a16="http://schemas.microsoft.com/office/drawing/2014/main" id="{481B7B59-2432-42A6-B262-2571390A42A5}"/>
              </a:ext>
            </a:extLst>
          </xdr:cNvPr>
          <xdr:cNvSpPr/>
        </xdr:nvSpPr>
        <xdr:spPr>
          <a:xfrm>
            <a:off x="5427504" y="1973844"/>
            <a:ext cx="743033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833</a:t>
            </a:r>
          </a:p>
        </xdr:txBody>
      </xdr:sp>
      <xdr:sp macro="" textlink="">
        <xdr:nvSpPr>
          <xdr:cNvPr id="188" name="SimPUN">
            <a:extLst>
              <a:ext uri="{FF2B5EF4-FFF2-40B4-BE49-F238E27FC236}">
                <a16:creationId xmlns:a16="http://schemas.microsoft.com/office/drawing/2014/main" id="{6F195C75-014D-4C93-BEF6-D32E7B47254B}"/>
              </a:ext>
            </a:extLst>
          </xdr:cNvPr>
          <xdr:cNvSpPr/>
        </xdr:nvSpPr>
        <xdr:spPr>
          <a:xfrm>
            <a:off x="8877117" y="5200774"/>
            <a:ext cx="1027533" cy="50825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014</a:t>
            </a:r>
          </a:p>
        </xdr:txBody>
      </xdr:sp>
      <xdr:sp macro="" textlink="">
        <xdr:nvSpPr>
          <xdr:cNvPr id="189" name="SimSAN">
            <a:extLst>
              <a:ext uri="{FF2B5EF4-FFF2-40B4-BE49-F238E27FC236}">
                <a16:creationId xmlns:a16="http://schemas.microsoft.com/office/drawing/2014/main" id="{49C8150B-69D1-4FE7-80DD-FC633C866233}"/>
              </a:ext>
            </a:extLst>
          </xdr:cNvPr>
          <xdr:cNvSpPr/>
        </xdr:nvSpPr>
        <xdr:spPr>
          <a:xfrm>
            <a:off x="6637932" y="2691911"/>
            <a:ext cx="741167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752</a:t>
            </a:r>
          </a:p>
        </xdr:txBody>
      </xdr:sp>
      <xdr:sp macro="" textlink="">
        <xdr:nvSpPr>
          <xdr:cNvPr id="190" name="SimTUM">
            <a:extLst>
              <a:ext uri="{FF2B5EF4-FFF2-40B4-BE49-F238E27FC236}">
                <a16:creationId xmlns:a16="http://schemas.microsoft.com/office/drawing/2014/main" id="{7604679A-6A16-4C55-ADA4-5CA7EB0B9EFE}"/>
              </a:ext>
            </a:extLst>
          </xdr:cNvPr>
          <xdr:cNvSpPr/>
        </xdr:nvSpPr>
        <xdr:spPr>
          <a:xfrm>
            <a:off x="5292318" y="1328864"/>
            <a:ext cx="740109" cy="54000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097</a:t>
            </a:r>
          </a:p>
        </xdr:txBody>
      </xdr:sp>
      <xdr:sp macro="" textlink="">
        <xdr:nvSpPr>
          <xdr:cNvPr id="191" name="SimUCA">
            <a:extLst>
              <a:ext uri="{FF2B5EF4-FFF2-40B4-BE49-F238E27FC236}">
                <a16:creationId xmlns:a16="http://schemas.microsoft.com/office/drawing/2014/main" id="{0F29BBED-DA60-4757-B83D-13276CE21B91}"/>
              </a:ext>
            </a:extLst>
          </xdr:cNvPr>
          <xdr:cNvSpPr/>
        </xdr:nvSpPr>
        <xdr:spPr>
          <a:xfrm>
            <a:off x="7718565" y="3479048"/>
            <a:ext cx="741167" cy="52941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157</a:t>
            </a:r>
          </a:p>
        </xdr:txBody>
      </xdr:sp>
      <xdr:sp macro="" textlink="">
        <xdr:nvSpPr>
          <xdr:cNvPr id="192" name="SimTAC">
            <a:extLst>
              <a:ext uri="{FF2B5EF4-FFF2-40B4-BE49-F238E27FC236}">
                <a16:creationId xmlns:a16="http://schemas.microsoft.com/office/drawing/2014/main" id="{D17F4BC3-7536-43B3-90E4-576EBB3214A9}"/>
              </a:ext>
            </a:extLst>
          </xdr:cNvPr>
          <xdr:cNvSpPr/>
        </xdr:nvSpPr>
        <xdr:spPr>
          <a:xfrm>
            <a:off x="8930697" y="6194624"/>
            <a:ext cx="723175" cy="51883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598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C319E-E77A-4314-8C63-66BD051DE40E}">
  <sheetPr>
    <tabColor theme="1" tint="0.14999847407452621"/>
  </sheetPr>
  <dimension ref="A1:CJ355"/>
  <sheetViews>
    <sheetView showGridLines="0" tabSelected="1" view="pageBreakPreview" zoomScale="85" zoomScaleNormal="80" zoomScaleSheetLayoutView="85" workbookViewId="0">
      <selection activeCell="A400" sqref="A400"/>
    </sheetView>
  </sheetViews>
  <sheetFormatPr baseColWidth="10" defaultColWidth="13" defaultRowHeight="16.5" x14ac:dyDescent="0.3"/>
  <cols>
    <col min="1" max="1" width="1.85546875" style="1" customWidth="1"/>
    <col min="2" max="2" width="15.140625" style="1" customWidth="1"/>
    <col min="3" max="3" width="12.85546875" style="1" customWidth="1"/>
    <col min="4" max="4" width="14.85546875" style="1" customWidth="1"/>
    <col min="5" max="5" width="15.5703125" style="1" customWidth="1"/>
    <col min="6" max="6" width="16.28515625" style="1" customWidth="1"/>
    <col min="7" max="7" width="17.42578125" style="1" customWidth="1"/>
    <col min="8" max="10" width="16.28515625" style="1" customWidth="1"/>
    <col min="11" max="11" width="13.28515625" style="1" customWidth="1"/>
    <col min="12" max="12" width="12.85546875" style="1" customWidth="1"/>
    <col min="13" max="14" width="17.5703125" style="1" customWidth="1"/>
    <col min="15" max="15" width="16.85546875" style="1" customWidth="1"/>
    <col min="16" max="16" width="14.5703125" style="1" customWidth="1"/>
    <col min="17" max="17" width="14.140625" style="1" customWidth="1"/>
    <col min="18" max="18" width="12.7109375" style="1" customWidth="1"/>
    <col min="19" max="19" width="2.5703125" style="1" customWidth="1"/>
    <col min="20" max="20" width="5" style="1" customWidth="1"/>
    <col min="21" max="22" width="15.140625" style="1" customWidth="1"/>
    <col min="23" max="23" width="14.85546875" style="1" customWidth="1"/>
    <col min="24" max="24" width="14.85546875" style="2" customWidth="1"/>
    <col min="25" max="25" width="12.28515625" style="2" bestFit="1" customWidth="1"/>
    <col min="26" max="26" width="8.7109375" style="2" bestFit="1" customWidth="1"/>
    <col min="27" max="27" width="10" style="2" bestFit="1" customWidth="1"/>
    <col min="28" max="28" width="12.28515625" style="2" bestFit="1" customWidth="1"/>
    <col min="29" max="29" width="8.7109375" style="2" bestFit="1" customWidth="1"/>
    <col min="30" max="30" width="10" style="2" bestFit="1" customWidth="1"/>
    <col min="31" max="31" width="12.28515625" style="2" bestFit="1" customWidth="1"/>
    <col min="32" max="32" width="8.7109375" style="2" bestFit="1" customWidth="1"/>
    <col min="33" max="33" width="10" style="2" bestFit="1" customWidth="1"/>
    <col min="34" max="34" width="12.28515625" style="2" bestFit="1" customWidth="1"/>
    <col min="35" max="35" width="8.7109375" style="2" bestFit="1" customWidth="1"/>
    <col min="36" max="36" width="10" style="2" bestFit="1" customWidth="1"/>
    <col min="37" max="37" width="12.28515625" style="2" bestFit="1" customWidth="1"/>
    <col min="38" max="38" width="8.7109375" style="2" bestFit="1" customWidth="1"/>
    <col min="39" max="39" width="8" style="2" bestFit="1" customWidth="1"/>
    <col min="40" max="40" width="12.28515625" style="2" bestFit="1" customWidth="1"/>
    <col min="41" max="41" width="8.7109375" style="2" bestFit="1" customWidth="1"/>
    <col min="42" max="42" width="8" style="2" bestFit="1" customWidth="1"/>
    <col min="43" max="43" width="12.28515625" style="2" bestFit="1" customWidth="1"/>
    <col min="44" max="44" width="8.7109375" style="2" bestFit="1" customWidth="1"/>
    <col min="45" max="45" width="8" style="2" bestFit="1" customWidth="1"/>
    <col min="46" max="46" width="12.28515625" style="2" bestFit="1" customWidth="1"/>
    <col min="47" max="47" width="8.7109375" style="2" bestFit="1" customWidth="1"/>
    <col min="48" max="48" width="8" style="2" bestFit="1" customWidth="1"/>
    <col min="49" max="49" width="12.28515625" style="2" bestFit="1" customWidth="1"/>
    <col min="50" max="50" width="8.7109375" style="2" bestFit="1" customWidth="1"/>
    <col min="51" max="51" width="8" style="2" bestFit="1" customWidth="1"/>
    <col min="52" max="52" width="12.28515625" style="2" bestFit="1" customWidth="1"/>
    <col min="53" max="53" width="8.7109375" style="2" bestFit="1" customWidth="1"/>
    <col min="54" max="54" width="8" style="2" bestFit="1" customWidth="1"/>
    <col min="55" max="16384" width="13" style="1"/>
  </cols>
  <sheetData>
    <row r="1" spans="2:54" x14ac:dyDescent="0.3">
      <c r="B1" s="147"/>
      <c r="I1" s="146"/>
      <c r="L1" s="146"/>
      <c r="Q1" s="146"/>
      <c r="T1" s="146"/>
      <c r="V1" s="146"/>
      <c r="X1" s="145"/>
      <c r="AA1" s="145"/>
      <c r="AD1" s="145"/>
      <c r="AG1" s="145"/>
      <c r="AJ1" s="145"/>
    </row>
    <row r="3" spans="2:54" x14ac:dyDescent="0.3">
      <c r="M3" s="144"/>
    </row>
    <row r="4" spans="2:54" ht="40.5" customHeight="1" x14ac:dyDescent="0.3"/>
    <row r="5" spans="2:54" ht="12" customHeight="1" x14ac:dyDescent="0.3"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4"/>
    </row>
    <row r="6" spans="2:54" s="141" customFormat="1" ht="23.25" customHeight="1" x14ac:dyDescent="0.3">
      <c r="B6" s="140" t="s">
        <v>215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34"/>
      <c r="T6" s="143"/>
      <c r="U6" s="143"/>
      <c r="V6" s="143"/>
      <c r="W6" s="143"/>
      <c r="X6" s="136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</row>
    <row r="7" spans="2:54" ht="27.75" customHeight="1" x14ac:dyDescent="0.3">
      <c r="B7" s="140" t="s">
        <v>214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34"/>
      <c r="T7" s="139"/>
      <c r="U7" s="139"/>
      <c r="V7" s="139"/>
      <c r="W7" s="139"/>
      <c r="X7" s="136"/>
    </row>
    <row r="8" spans="2:54" ht="11.25" customHeight="1" x14ac:dyDescent="0.3"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4"/>
      <c r="T8" s="137"/>
      <c r="U8" s="137"/>
      <c r="V8" s="137"/>
      <c r="W8" s="137"/>
      <c r="X8" s="136"/>
    </row>
    <row r="9" spans="2:54" ht="23.25" customHeight="1" x14ac:dyDescent="0.3">
      <c r="B9" s="137" t="s">
        <v>213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4"/>
      <c r="T9" s="137"/>
      <c r="U9" s="137"/>
      <c r="V9" s="137"/>
      <c r="W9" s="137"/>
      <c r="X9" s="136"/>
    </row>
    <row r="10" spans="2:54" ht="7.5" customHeight="1" x14ac:dyDescent="0.3"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5"/>
      <c r="R10" s="135"/>
      <c r="S10" s="134"/>
      <c r="T10" s="134"/>
      <c r="U10" s="134"/>
      <c r="V10" s="134"/>
      <c r="W10" s="134"/>
      <c r="X10" s="133"/>
    </row>
    <row r="11" spans="2:54" ht="7.5" customHeight="1" x14ac:dyDescent="0.3"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5"/>
      <c r="R11" s="135"/>
      <c r="S11" s="134"/>
      <c r="T11" s="134"/>
      <c r="U11" s="134"/>
      <c r="V11" s="134"/>
      <c r="W11" s="134"/>
      <c r="X11" s="133"/>
    </row>
    <row r="12" spans="2:54" ht="7.5" customHeight="1" x14ac:dyDescent="0.3"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5"/>
      <c r="R12" s="135"/>
      <c r="S12" s="134"/>
      <c r="T12" s="134"/>
      <c r="U12" s="134"/>
      <c r="V12" s="134"/>
      <c r="W12" s="134"/>
      <c r="X12" s="133"/>
    </row>
    <row r="13" spans="2:54" ht="18" customHeight="1" x14ac:dyDescent="0.3"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5" spans="2:54" ht="30" customHeight="1" x14ac:dyDescent="0.3"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0"/>
    </row>
    <row r="16" spans="2:54" ht="30" customHeight="1" x14ac:dyDescent="0.3">
      <c r="C16" s="132" t="s">
        <v>212</v>
      </c>
      <c r="D16" s="132"/>
      <c r="E16" s="132"/>
      <c r="F16" s="132"/>
      <c r="G16" s="132"/>
      <c r="H16" s="132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110"/>
    </row>
    <row r="17" spans="2:24" ht="27" customHeight="1" x14ac:dyDescent="0.3">
      <c r="B17" s="54"/>
      <c r="C17" s="54"/>
      <c r="D17" s="54"/>
      <c r="E17" s="54"/>
      <c r="F17" s="54"/>
      <c r="G17" s="54"/>
      <c r="H17" s="54"/>
      <c r="L17" s="54"/>
      <c r="M17" s="54"/>
      <c r="R17" s="54"/>
      <c r="S17" s="54"/>
      <c r="T17" s="54"/>
      <c r="U17" s="54"/>
      <c r="V17" s="54"/>
      <c r="W17" s="54"/>
      <c r="X17" s="110"/>
    </row>
    <row r="18" spans="2:24" ht="21" customHeight="1" x14ac:dyDescent="0.3">
      <c r="E18" s="54"/>
      <c r="F18" s="54"/>
      <c r="G18" s="54"/>
      <c r="H18" s="54"/>
      <c r="J18" s="38" t="s">
        <v>42</v>
      </c>
      <c r="K18" s="52" t="s">
        <v>1</v>
      </c>
      <c r="L18" s="39"/>
      <c r="M18" s="54"/>
      <c r="R18" s="54"/>
      <c r="S18" s="54"/>
      <c r="T18" s="54"/>
      <c r="U18" s="54"/>
      <c r="V18" s="54"/>
      <c r="W18" s="54"/>
      <c r="X18" s="110"/>
    </row>
    <row r="19" spans="2:24" ht="21" customHeight="1" x14ac:dyDescent="0.3">
      <c r="E19" s="54"/>
      <c r="F19" s="54"/>
      <c r="G19" s="54"/>
      <c r="H19" s="54"/>
      <c r="J19" s="38"/>
      <c r="K19" s="52"/>
      <c r="L19" s="39"/>
      <c r="M19" s="54"/>
      <c r="R19" s="54"/>
      <c r="S19" s="54"/>
      <c r="T19" s="54"/>
      <c r="U19" s="54"/>
      <c r="V19" s="54"/>
      <c r="W19" s="54"/>
      <c r="X19" s="110"/>
    </row>
    <row r="20" spans="2:24" ht="21" customHeight="1" x14ac:dyDescent="0.3">
      <c r="E20" s="54"/>
      <c r="F20" s="54"/>
      <c r="G20" s="54"/>
      <c r="H20" s="54"/>
      <c r="J20" s="12" t="s">
        <v>41</v>
      </c>
      <c r="K20" s="85">
        <v>5428</v>
      </c>
      <c r="L20" s="85"/>
      <c r="M20" s="54"/>
      <c r="R20" s="54"/>
      <c r="S20" s="54"/>
      <c r="T20" s="54"/>
      <c r="U20" s="54"/>
      <c r="V20" s="54"/>
      <c r="W20" s="54"/>
      <c r="X20" s="110"/>
    </row>
    <row r="21" spans="2:24" ht="21" customHeight="1" x14ac:dyDescent="0.3">
      <c r="E21" s="54"/>
      <c r="F21" s="54"/>
      <c r="G21" s="54"/>
      <c r="H21" s="54"/>
      <c r="J21" s="105" t="s">
        <v>40</v>
      </c>
      <c r="K21" s="131">
        <v>6838</v>
      </c>
      <c r="L21" s="131"/>
      <c r="M21" s="54"/>
      <c r="R21" s="54"/>
      <c r="S21" s="54"/>
      <c r="T21" s="54"/>
      <c r="U21" s="54"/>
      <c r="V21" s="54"/>
      <c r="W21" s="54"/>
      <c r="X21" s="110"/>
    </row>
    <row r="22" spans="2:24" ht="21" customHeight="1" x14ac:dyDescent="0.3">
      <c r="E22" s="54"/>
      <c r="F22" s="54"/>
      <c r="G22" s="54"/>
      <c r="H22" s="54"/>
      <c r="J22" s="105" t="s">
        <v>39</v>
      </c>
      <c r="K22" s="131">
        <v>9194</v>
      </c>
      <c r="L22" s="131"/>
      <c r="M22" s="54"/>
      <c r="R22" s="54"/>
      <c r="S22" s="54"/>
      <c r="T22" s="54"/>
      <c r="U22" s="54"/>
      <c r="V22" s="54"/>
      <c r="W22" s="54"/>
      <c r="X22" s="110"/>
    </row>
    <row r="23" spans="2:24" ht="21" customHeight="1" thickBot="1" x14ac:dyDescent="0.35">
      <c r="E23" s="54"/>
      <c r="F23" s="54"/>
      <c r="G23" s="54"/>
      <c r="H23" s="54"/>
      <c r="J23" s="105" t="s">
        <v>38</v>
      </c>
      <c r="K23" s="131">
        <v>9092</v>
      </c>
      <c r="L23" s="131"/>
      <c r="M23" s="54"/>
      <c r="R23" s="54"/>
      <c r="S23" s="54"/>
      <c r="T23" s="54"/>
      <c r="U23" s="54"/>
      <c r="V23" s="54"/>
      <c r="W23" s="54"/>
      <c r="X23" s="110"/>
    </row>
    <row r="24" spans="2:24" ht="21" customHeight="1" x14ac:dyDescent="0.3">
      <c r="E24" s="54"/>
      <c r="F24" s="54"/>
      <c r="G24" s="54"/>
      <c r="H24" s="54"/>
      <c r="J24" s="9" t="s">
        <v>1</v>
      </c>
      <c r="K24" s="116">
        <f>SUM(K20:L23)</f>
        <v>30552</v>
      </c>
      <c r="L24" s="116"/>
      <c r="M24" s="54"/>
      <c r="R24" s="54"/>
      <c r="S24" s="54"/>
      <c r="T24" s="54"/>
      <c r="U24" s="54"/>
      <c r="V24" s="54"/>
      <c r="W24" s="54"/>
      <c r="X24" s="110"/>
    </row>
    <row r="25" spans="2:24" ht="21" customHeight="1" x14ac:dyDescent="0.3">
      <c r="E25" s="54"/>
      <c r="F25" s="54"/>
      <c r="G25" s="54"/>
      <c r="H25" s="54"/>
      <c r="I25" s="54"/>
      <c r="J25" s="54"/>
      <c r="K25" s="54"/>
      <c r="L25" s="54"/>
      <c r="M25" s="54"/>
      <c r="R25" s="54"/>
      <c r="S25" s="54"/>
      <c r="T25" s="54"/>
      <c r="U25" s="54"/>
      <c r="V25" s="54"/>
      <c r="W25" s="54"/>
      <c r="X25" s="110"/>
    </row>
    <row r="26" spans="2:24" ht="21" customHeight="1" x14ac:dyDescent="0.3">
      <c r="E26" s="54"/>
      <c r="F26" s="54"/>
      <c r="G26" s="54"/>
      <c r="H26" s="54"/>
      <c r="I26" s="54"/>
      <c r="J26" s="54"/>
      <c r="K26" s="54"/>
      <c r="L26" s="54"/>
      <c r="M26" s="54"/>
      <c r="R26" s="54"/>
      <c r="S26" s="54"/>
      <c r="T26" s="54"/>
      <c r="U26" s="54"/>
      <c r="V26" s="54"/>
      <c r="W26" s="54"/>
      <c r="X26" s="110"/>
    </row>
    <row r="27" spans="2:24" ht="21" customHeight="1" x14ac:dyDescent="0.3">
      <c r="E27" s="54"/>
      <c r="F27" s="54"/>
      <c r="G27" s="54"/>
      <c r="H27" s="54"/>
      <c r="I27" s="54"/>
      <c r="J27" s="54"/>
      <c r="K27" s="54"/>
      <c r="L27" s="54"/>
      <c r="M27" s="54"/>
      <c r="R27" s="54"/>
      <c r="S27" s="54"/>
      <c r="T27" s="54"/>
      <c r="U27" s="54"/>
      <c r="V27" s="54"/>
      <c r="W27" s="54"/>
      <c r="X27" s="110"/>
    </row>
    <row r="28" spans="2:24" ht="21" customHeight="1" x14ac:dyDescent="0.3">
      <c r="E28" s="54"/>
      <c r="F28" s="54"/>
      <c r="G28" s="54"/>
      <c r="H28" s="54"/>
      <c r="I28" s="54"/>
      <c r="J28" s="54"/>
      <c r="K28" s="54"/>
      <c r="L28" s="54"/>
      <c r="M28" s="54"/>
      <c r="R28" s="54"/>
      <c r="S28" s="54"/>
      <c r="T28" s="54"/>
      <c r="U28" s="54"/>
      <c r="V28" s="54"/>
      <c r="W28" s="54"/>
      <c r="X28" s="110"/>
    </row>
    <row r="29" spans="2:24" ht="21" customHeight="1" x14ac:dyDescent="0.3">
      <c r="E29" s="54"/>
      <c r="F29" s="54"/>
      <c r="G29" s="54"/>
      <c r="H29" s="54"/>
      <c r="I29" s="54"/>
      <c r="J29" s="54"/>
      <c r="K29" s="54"/>
      <c r="L29" s="54"/>
      <c r="M29" s="54"/>
      <c r="R29" s="54"/>
      <c r="S29" s="54"/>
      <c r="T29" s="54"/>
      <c r="U29" s="54"/>
      <c r="V29" s="54"/>
      <c r="W29" s="54"/>
      <c r="X29" s="110"/>
    </row>
    <row r="30" spans="2:24" ht="21" customHeight="1" x14ac:dyDescent="0.3">
      <c r="E30" s="54"/>
      <c r="F30" s="54"/>
      <c r="G30" s="54"/>
      <c r="H30" s="54"/>
      <c r="I30" s="54"/>
      <c r="J30" s="38" t="s">
        <v>42</v>
      </c>
      <c r="K30" s="121" t="s">
        <v>1</v>
      </c>
      <c r="L30" s="120"/>
      <c r="M30" s="51" t="s">
        <v>36</v>
      </c>
      <c r="N30" s="51" t="s">
        <v>35</v>
      </c>
      <c r="O30" s="51" t="s">
        <v>34</v>
      </c>
      <c r="P30" s="51" t="s">
        <v>33</v>
      </c>
      <c r="Q30" s="52" t="s">
        <v>32</v>
      </c>
      <c r="R30" s="54"/>
      <c r="S30" s="54"/>
      <c r="T30" s="54"/>
      <c r="U30" s="54"/>
      <c r="V30" s="54"/>
      <c r="W30" s="54"/>
      <c r="X30" s="110"/>
    </row>
    <row r="31" spans="2:24" ht="23.25" customHeight="1" x14ac:dyDescent="0.3">
      <c r="E31" s="54"/>
      <c r="F31" s="54"/>
      <c r="G31" s="54"/>
      <c r="H31" s="54"/>
      <c r="J31" s="38"/>
      <c r="K31" s="121"/>
      <c r="L31" s="120"/>
      <c r="M31" s="51"/>
      <c r="N31" s="51"/>
      <c r="O31" s="51"/>
      <c r="P31" s="51"/>
      <c r="Q31" s="52"/>
      <c r="T31" s="54"/>
      <c r="U31" s="54"/>
      <c r="V31" s="54"/>
      <c r="W31" s="54"/>
      <c r="X31" s="110"/>
    </row>
    <row r="32" spans="2:24" ht="21" customHeight="1" x14ac:dyDescent="0.3">
      <c r="E32" s="54"/>
      <c r="F32" s="54"/>
      <c r="G32" s="54"/>
      <c r="H32" s="54"/>
      <c r="J32" s="12" t="s">
        <v>41</v>
      </c>
      <c r="K32" s="85">
        <f>SUM(M32:Q32)</f>
        <v>5428</v>
      </c>
      <c r="L32" s="85"/>
      <c r="M32" s="10">
        <v>86</v>
      </c>
      <c r="N32" s="10">
        <v>3</v>
      </c>
      <c r="O32" s="10">
        <v>2915</v>
      </c>
      <c r="P32" s="10">
        <v>750</v>
      </c>
      <c r="Q32" s="10">
        <v>1674</v>
      </c>
      <c r="T32" s="54"/>
      <c r="U32" s="54"/>
      <c r="V32" s="54"/>
      <c r="W32" s="54"/>
      <c r="X32" s="110"/>
    </row>
    <row r="33" spans="2:24" ht="21" customHeight="1" x14ac:dyDescent="0.3">
      <c r="E33" s="54"/>
      <c r="F33" s="54"/>
      <c r="G33" s="54"/>
      <c r="H33" s="54"/>
      <c r="J33" s="105" t="s">
        <v>40</v>
      </c>
      <c r="K33" s="85">
        <f>SUM(M33:Q33)</f>
        <v>6838</v>
      </c>
      <c r="L33" s="85"/>
      <c r="M33" s="10">
        <v>185</v>
      </c>
      <c r="N33" s="10">
        <v>0</v>
      </c>
      <c r="O33" s="10">
        <v>2961</v>
      </c>
      <c r="P33" s="10">
        <v>802</v>
      </c>
      <c r="Q33" s="10">
        <v>2890</v>
      </c>
      <c r="T33" s="54"/>
      <c r="U33" s="54"/>
      <c r="V33" s="54"/>
      <c r="W33" s="54"/>
      <c r="X33" s="110"/>
    </row>
    <row r="34" spans="2:24" ht="21" customHeight="1" x14ac:dyDescent="0.3">
      <c r="E34" s="54"/>
      <c r="F34" s="54"/>
      <c r="G34" s="54"/>
      <c r="H34" s="54"/>
      <c r="J34" s="105" t="s">
        <v>39</v>
      </c>
      <c r="K34" s="85">
        <f>SUM(M34:Q34)</f>
        <v>9194</v>
      </c>
      <c r="L34" s="85"/>
      <c r="M34" s="10">
        <v>232</v>
      </c>
      <c r="N34" s="10">
        <v>18</v>
      </c>
      <c r="O34" s="10">
        <v>4317</v>
      </c>
      <c r="P34" s="10">
        <v>1049</v>
      </c>
      <c r="Q34" s="10">
        <v>3578</v>
      </c>
      <c r="T34" s="54"/>
      <c r="U34" s="54"/>
      <c r="V34" s="54"/>
      <c r="W34" s="54"/>
      <c r="X34" s="110"/>
    </row>
    <row r="35" spans="2:24" ht="21" customHeight="1" thickBot="1" x14ac:dyDescent="0.35">
      <c r="B35" s="73" t="s">
        <v>118</v>
      </c>
      <c r="C35" s="72" t="s">
        <v>117</v>
      </c>
      <c r="D35" s="71"/>
      <c r="E35" s="54"/>
      <c r="F35" s="54"/>
      <c r="G35" s="54"/>
      <c r="H35" s="54"/>
      <c r="J35" s="104" t="s">
        <v>38</v>
      </c>
      <c r="K35" s="130">
        <f>SUM(M35:Q35)</f>
        <v>9092</v>
      </c>
      <c r="L35" s="130"/>
      <c r="M35" s="10">
        <v>248</v>
      </c>
      <c r="N35" s="10">
        <v>120</v>
      </c>
      <c r="O35" s="10">
        <v>3800</v>
      </c>
      <c r="P35" s="10">
        <v>1326</v>
      </c>
      <c r="Q35" s="10">
        <v>3598</v>
      </c>
      <c r="T35" s="54"/>
      <c r="U35" s="54"/>
      <c r="V35" s="54"/>
      <c r="W35" s="54"/>
      <c r="X35" s="110"/>
    </row>
    <row r="36" spans="2:24" ht="21" customHeight="1" x14ac:dyDescent="0.3">
      <c r="B36" s="70"/>
      <c r="C36" s="57" t="s">
        <v>211</v>
      </c>
      <c r="D36" s="56"/>
      <c r="E36" s="54"/>
      <c r="F36" s="54"/>
      <c r="G36" s="54"/>
      <c r="H36" s="54"/>
      <c r="J36" s="9" t="s">
        <v>1</v>
      </c>
      <c r="K36" s="116">
        <f>SUM(K32:L35)</f>
        <v>30552</v>
      </c>
      <c r="L36" s="116"/>
      <c r="M36" s="8">
        <f>SUM(M32:M35)</f>
        <v>751</v>
      </c>
      <c r="N36" s="8">
        <f>SUM(N32:N35)</f>
        <v>141</v>
      </c>
      <c r="O36" s="8">
        <f>SUM(O32:O35)</f>
        <v>13993</v>
      </c>
      <c r="P36" s="8">
        <f>SUM(P32:P35)</f>
        <v>3927</v>
      </c>
      <c r="Q36" s="8">
        <f>SUM(Q32:Q35)</f>
        <v>11740</v>
      </c>
      <c r="T36" s="54"/>
      <c r="U36" s="54"/>
      <c r="V36" s="54"/>
      <c r="W36" s="54"/>
      <c r="X36" s="110"/>
    </row>
    <row r="37" spans="2:24" ht="21" customHeight="1" x14ac:dyDescent="0.3">
      <c r="B37" s="69"/>
      <c r="C37" s="57" t="s">
        <v>210</v>
      </c>
      <c r="D37" s="56"/>
      <c r="E37" s="54"/>
      <c r="F37" s="54"/>
      <c r="G37" s="54"/>
      <c r="H37" s="54"/>
      <c r="J37"/>
      <c r="K37"/>
      <c r="L37"/>
      <c r="M37"/>
      <c r="N37"/>
      <c r="O37"/>
      <c r="P37"/>
      <c r="Q37"/>
      <c r="T37" s="54"/>
      <c r="U37" s="54"/>
      <c r="V37" s="54"/>
      <c r="W37" s="54"/>
      <c r="X37" s="110"/>
    </row>
    <row r="38" spans="2:24" ht="20.25" customHeight="1" x14ac:dyDescent="0.3">
      <c r="B38" s="66"/>
      <c r="C38" s="57" t="s">
        <v>209</v>
      </c>
      <c r="D38" s="56"/>
      <c r="E38" s="54"/>
      <c r="L38" s="54"/>
      <c r="M38" s="54"/>
      <c r="R38" s="54"/>
      <c r="S38" s="54"/>
      <c r="T38" s="54"/>
      <c r="U38" s="54"/>
      <c r="V38" s="54"/>
      <c r="W38" s="54"/>
      <c r="X38" s="110"/>
    </row>
    <row r="39" spans="2:24" ht="30" customHeight="1" x14ac:dyDescent="0.3">
      <c r="B39" s="62"/>
      <c r="C39" s="57" t="s">
        <v>208</v>
      </c>
      <c r="D39" s="56"/>
      <c r="E39" s="54"/>
      <c r="L39" s="54"/>
      <c r="M39" s="54"/>
      <c r="R39" s="54"/>
      <c r="S39" s="54"/>
      <c r="T39" s="54"/>
      <c r="U39" s="54"/>
      <c r="V39" s="54"/>
      <c r="W39" s="54"/>
      <c r="X39" s="110"/>
    </row>
    <row r="40" spans="2:24" ht="30" customHeight="1" x14ac:dyDescent="0.3">
      <c r="B40" s="61"/>
      <c r="C40" s="57" t="s">
        <v>207</v>
      </c>
      <c r="D40" s="56"/>
      <c r="J40" s="40"/>
      <c r="K40" s="40"/>
      <c r="L40" s="40"/>
      <c r="M40" s="40"/>
      <c r="N40" s="40"/>
      <c r="O40" s="40"/>
      <c r="P40" s="40"/>
      <c r="Q40" s="40"/>
      <c r="R40" s="40"/>
      <c r="S40" s="54"/>
      <c r="T40" s="54"/>
      <c r="U40" s="54"/>
      <c r="V40" s="54"/>
      <c r="W40" s="54"/>
      <c r="X40" s="110"/>
    </row>
    <row r="41" spans="2:24" ht="28.5" customHeight="1" x14ac:dyDescent="0.3">
      <c r="B41" s="58"/>
      <c r="C41" s="57" t="s">
        <v>206</v>
      </c>
      <c r="D41" s="56"/>
      <c r="P41" s="40"/>
      <c r="U41" s="54"/>
      <c r="V41" s="54"/>
      <c r="W41" s="54"/>
      <c r="X41" s="110"/>
    </row>
    <row r="42" spans="2:24" ht="33.75" customHeight="1" x14ac:dyDescent="0.3">
      <c r="L42" s="39" t="s">
        <v>205</v>
      </c>
      <c r="M42" s="38"/>
      <c r="N42" s="37" t="s">
        <v>1</v>
      </c>
      <c r="O42" s="119" t="s">
        <v>204</v>
      </c>
      <c r="P42" s="40"/>
      <c r="U42" s="54"/>
      <c r="V42" s="54"/>
      <c r="W42" s="54"/>
      <c r="X42" s="110"/>
    </row>
    <row r="43" spans="2:24" ht="18.600000000000001" customHeight="1" x14ac:dyDescent="0.3">
      <c r="L43" s="129" t="s">
        <v>203</v>
      </c>
      <c r="M43" s="129"/>
      <c r="N43" s="128">
        <v>14743</v>
      </c>
      <c r="O43" s="127">
        <f>N43/$N$46</f>
        <v>0.48255433359518196</v>
      </c>
      <c r="P43" s="40"/>
      <c r="U43" s="54"/>
      <c r="V43" s="54"/>
      <c r="W43" s="54"/>
      <c r="X43" s="110"/>
    </row>
    <row r="44" spans="2:24" ht="18.600000000000001" customHeight="1" x14ac:dyDescent="0.3">
      <c r="L44" s="50" t="s">
        <v>202</v>
      </c>
      <c r="M44" s="50"/>
      <c r="N44" s="10">
        <v>14376</v>
      </c>
      <c r="O44" s="127">
        <f>N44/$N$46</f>
        <v>0.47054202670856243</v>
      </c>
      <c r="P44" s="40"/>
      <c r="U44" s="54"/>
      <c r="V44" s="54"/>
      <c r="W44" s="54"/>
      <c r="X44" s="110"/>
    </row>
    <row r="45" spans="2:24" ht="18.600000000000001" customHeight="1" thickBot="1" x14ac:dyDescent="0.35">
      <c r="J45" s="40"/>
      <c r="K45" s="40"/>
      <c r="L45" s="129" t="s">
        <v>201</v>
      </c>
      <c r="M45" s="129"/>
      <c r="N45" s="128">
        <v>1433</v>
      </c>
      <c r="O45" s="127">
        <f>N45/$N$46</f>
        <v>4.6903639696255564E-2</v>
      </c>
      <c r="P45" s="40"/>
      <c r="Q45" s="40"/>
      <c r="R45" s="40"/>
      <c r="S45" s="54"/>
      <c r="T45" s="54"/>
      <c r="U45" s="54"/>
      <c r="V45" s="54"/>
      <c r="W45" s="54"/>
      <c r="X45" s="110"/>
    </row>
    <row r="46" spans="2:24" ht="19.899999999999999" customHeight="1" x14ac:dyDescent="0.3">
      <c r="B46" s="126" t="s">
        <v>169</v>
      </c>
      <c r="C46" s="126"/>
      <c r="D46" s="126"/>
      <c r="E46" s="126"/>
      <c r="F46" s="126"/>
      <c r="G46" s="37" t="s">
        <v>1</v>
      </c>
      <c r="H46" s="119" t="s">
        <v>88</v>
      </c>
      <c r="L46" s="125" t="s">
        <v>1</v>
      </c>
      <c r="M46" s="8"/>
      <c r="N46" s="8">
        <f>SUM(N43:N45)</f>
        <v>30552</v>
      </c>
      <c r="O46" s="22">
        <f>SUM(O43:O45)</f>
        <v>0.99999999999999989</v>
      </c>
      <c r="S46" s="54"/>
      <c r="T46" s="54"/>
      <c r="U46" s="54"/>
      <c r="V46" s="54"/>
      <c r="W46" s="54"/>
      <c r="X46" s="110"/>
    </row>
    <row r="47" spans="2:24" ht="28.5" customHeight="1" x14ac:dyDescent="0.3">
      <c r="B47" s="50" t="s">
        <v>166</v>
      </c>
      <c r="C47" s="50"/>
      <c r="D47" s="50"/>
      <c r="E47" s="50"/>
      <c r="F47" s="50"/>
      <c r="G47" s="10">
        <v>39</v>
      </c>
      <c r="H47" s="123">
        <f>G47/$G$62</f>
        <v>1.2765121759622938E-3</v>
      </c>
      <c r="S47" s="54"/>
      <c r="T47" s="54"/>
      <c r="U47" s="54"/>
      <c r="V47" s="54"/>
      <c r="W47" s="54"/>
      <c r="X47" s="110"/>
    </row>
    <row r="48" spans="2:24" ht="28.5" customHeight="1" x14ac:dyDescent="0.3">
      <c r="B48" s="50" t="s">
        <v>163</v>
      </c>
      <c r="C48" s="50"/>
      <c r="D48" s="50"/>
      <c r="E48" s="50"/>
      <c r="F48" s="50"/>
      <c r="G48" s="10">
        <v>709</v>
      </c>
      <c r="H48" s="123">
        <f>G48/$G$62</f>
        <v>2.3206336737365801E-2</v>
      </c>
      <c r="S48" s="54"/>
      <c r="T48" s="54"/>
      <c r="U48" s="54"/>
      <c r="V48" s="54"/>
      <c r="W48" s="54"/>
      <c r="X48" s="110"/>
    </row>
    <row r="49" spans="2:24" ht="28.5" customHeight="1" x14ac:dyDescent="0.3">
      <c r="B49" s="50" t="s">
        <v>160</v>
      </c>
      <c r="C49" s="50"/>
      <c r="D49" s="50"/>
      <c r="E49" s="50"/>
      <c r="F49" s="50"/>
      <c r="G49" s="10">
        <v>3</v>
      </c>
      <c r="H49" s="123">
        <f>G49/$G$62</f>
        <v>9.8193244304791837E-5</v>
      </c>
      <c r="S49" s="54"/>
      <c r="T49" s="54"/>
      <c r="U49" s="54"/>
      <c r="V49" s="54"/>
      <c r="W49" s="54"/>
      <c r="X49" s="110"/>
    </row>
    <row r="50" spans="2:24" ht="28.5" customHeight="1" x14ac:dyDescent="0.3">
      <c r="B50" s="50" t="s">
        <v>157</v>
      </c>
      <c r="C50" s="50"/>
      <c r="D50" s="50"/>
      <c r="E50" s="50"/>
      <c r="F50" s="50"/>
      <c r="G50" s="10">
        <v>0</v>
      </c>
      <c r="H50" s="123">
        <f>G50/$G$62</f>
        <v>0</v>
      </c>
      <c r="J50" s="39" t="s">
        <v>200</v>
      </c>
      <c r="K50" s="38"/>
      <c r="L50" s="44" t="s">
        <v>1</v>
      </c>
      <c r="M50" s="14" t="s">
        <v>88</v>
      </c>
      <c r="N50" s="40"/>
      <c r="O50" s="39" t="s">
        <v>199</v>
      </c>
      <c r="P50" s="38"/>
      <c r="Q50" s="44" t="s">
        <v>1</v>
      </c>
      <c r="R50" s="14" t="s">
        <v>88</v>
      </c>
      <c r="U50" s="54"/>
      <c r="V50" s="54"/>
      <c r="W50" s="54"/>
      <c r="X50" s="110"/>
    </row>
    <row r="51" spans="2:24" ht="28.5" customHeight="1" x14ac:dyDescent="0.3">
      <c r="B51" s="50" t="s">
        <v>154</v>
      </c>
      <c r="C51" s="50"/>
      <c r="D51" s="50"/>
      <c r="E51" s="50"/>
      <c r="F51" s="50"/>
      <c r="G51" s="10">
        <v>141</v>
      </c>
      <c r="H51" s="123">
        <f>G51/$G$62</f>
        <v>4.6150824823252157E-3</v>
      </c>
      <c r="J51" s="39"/>
      <c r="K51" s="38"/>
      <c r="L51" s="44"/>
      <c r="M51" s="14"/>
      <c r="N51" s="40"/>
      <c r="O51" s="39"/>
      <c r="P51" s="38"/>
      <c r="Q51" s="44"/>
      <c r="R51" s="14"/>
      <c r="U51" s="54"/>
      <c r="V51" s="54"/>
      <c r="W51" s="54"/>
      <c r="X51" s="110"/>
    </row>
    <row r="52" spans="2:24" ht="28.5" customHeight="1" x14ac:dyDescent="0.3">
      <c r="B52" s="50" t="s">
        <v>151</v>
      </c>
      <c r="C52" s="50"/>
      <c r="D52" s="50"/>
      <c r="E52" s="50"/>
      <c r="F52" s="50"/>
      <c r="G52" s="10">
        <v>11282</v>
      </c>
      <c r="H52" s="123">
        <f>G52/$G$62</f>
        <v>0.36927206074888713</v>
      </c>
      <c r="J52" s="50" t="s">
        <v>198</v>
      </c>
      <c r="K52" s="50"/>
      <c r="L52" s="10">
        <v>159</v>
      </c>
      <c r="M52" s="123">
        <f>L52/$L$68</f>
        <v>1.1060100166944907E-2</v>
      </c>
      <c r="N52" s="40"/>
      <c r="O52" s="50" t="s">
        <v>198</v>
      </c>
      <c r="P52" s="50"/>
      <c r="Q52" s="10">
        <v>28</v>
      </c>
      <c r="R52" s="123">
        <f>Q52/$Q$68</f>
        <v>1.9539427773900907E-2</v>
      </c>
      <c r="U52" s="54"/>
      <c r="V52" s="54"/>
      <c r="W52" s="54"/>
      <c r="X52" s="110"/>
    </row>
    <row r="53" spans="2:24" ht="28.5" customHeight="1" x14ac:dyDescent="0.3">
      <c r="B53" s="50" t="s">
        <v>197</v>
      </c>
      <c r="C53" s="50"/>
      <c r="D53" s="50"/>
      <c r="E53" s="50"/>
      <c r="F53" s="50"/>
      <c r="G53" s="10">
        <v>2711</v>
      </c>
      <c r="H53" s="123">
        <f>G53/$G$62</f>
        <v>8.8733961770096889E-2</v>
      </c>
      <c r="J53" s="124" t="s">
        <v>196</v>
      </c>
      <c r="K53" s="124"/>
      <c r="L53" s="10">
        <v>1462</v>
      </c>
      <c r="M53" s="123">
        <f>L53/$L$68</f>
        <v>0.10169727323316639</v>
      </c>
      <c r="N53" s="40"/>
      <c r="O53" s="124" t="s">
        <v>196</v>
      </c>
      <c r="P53" s="124"/>
      <c r="Q53" s="10">
        <v>171</v>
      </c>
      <c r="R53" s="123">
        <f>Q53/$Q$68</f>
        <v>0.11933007676203769</v>
      </c>
      <c r="U53" s="54"/>
      <c r="V53" s="54"/>
      <c r="W53" s="54"/>
      <c r="X53" s="110"/>
    </row>
    <row r="54" spans="2:24" ht="23.25" customHeight="1" x14ac:dyDescent="0.3">
      <c r="B54" s="50" t="s">
        <v>148</v>
      </c>
      <c r="C54" s="50"/>
      <c r="D54" s="50"/>
      <c r="E54" s="50"/>
      <c r="F54" s="50"/>
      <c r="G54" s="10">
        <v>2338</v>
      </c>
      <c r="H54" s="123">
        <f>G54/$G$62</f>
        <v>7.6525268394867771E-2</v>
      </c>
      <c r="J54" s="50" t="s">
        <v>195</v>
      </c>
      <c r="K54" s="50"/>
      <c r="L54" s="10">
        <v>1527</v>
      </c>
      <c r="M54" s="123">
        <f>L54/$L$68</f>
        <v>0.1062186978297162</v>
      </c>
      <c r="N54" s="40"/>
      <c r="O54" s="50" t="s">
        <v>195</v>
      </c>
      <c r="P54" s="50"/>
      <c r="Q54" s="10">
        <v>61</v>
      </c>
      <c r="R54" s="123">
        <f>Q54/$Q$68</f>
        <v>4.2568039078855549E-2</v>
      </c>
      <c r="U54" s="54"/>
      <c r="V54" s="54"/>
      <c r="W54" s="54"/>
      <c r="X54" s="110"/>
    </row>
    <row r="55" spans="2:24" ht="30" customHeight="1" x14ac:dyDescent="0.3">
      <c r="B55" s="50" t="s">
        <v>145</v>
      </c>
      <c r="C55" s="50"/>
      <c r="D55" s="50"/>
      <c r="E55" s="50"/>
      <c r="F55" s="50"/>
      <c r="G55" s="10">
        <v>436</v>
      </c>
      <c r="H55" s="123">
        <f>G55/$G$62</f>
        <v>1.4270751505629746E-2</v>
      </c>
      <c r="I55" s="40"/>
      <c r="J55" s="50" t="s">
        <v>194</v>
      </c>
      <c r="K55" s="50"/>
      <c r="L55" s="10">
        <v>499</v>
      </c>
      <c r="M55" s="123">
        <f>L55/$L$68</f>
        <v>3.4710628825820815E-2</v>
      </c>
      <c r="N55" s="40"/>
      <c r="O55" s="50" t="s">
        <v>194</v>
      </c>
      <c r="P55" s="50"/>
      <c r="Q55" s="10">
        <v>18</v>
      </c>
      <c r="R55" s="123">
        <f>Q55/$Q$68</f>
        <v>1.2561060711793441E-2</v>
      </c>
      <c r="U55" s="54"/>
      <c r="V55" s="54"/>
      <c r="W55" s="54"/>
      <c r="X55" s="110"/>
    </row>
    <row r="56" spans="2:24" ht="30" customHeight="1" x14ac:dyDescent="0.3">
      <c r="B56" s="50" t="s">
        <v>142</v>
      </c>
      <c r="C56" s="50"/>
      <c r="D56" s="50"/>
      <c r="E56" s="50"/>
      <c r="F56" s="50"/>
      <c r="G56" s="10">
        <v>1153</v>
      </c>
      <c r="H56" s="123">
        <f>G56/$G$62</f>
        <v>3.7738936894474995E-2</v>
      </c>
      <c r="I56" s="40"/>
      <c r="J56" s="50" t="s">
        <v>193</v>
      </c>
      <c r="K56" s="50"/>
      <c r="L56" s="10">
        <v>3995</v>
      </c>
      <c r="M56" s="123">
        <f>L56/$L$68</f>
        <v>0.27789371174179189</v>
      </c>
      <c r="N56" s="40"/>
      <c r="O56" s="50" t="s">
        <v>193</v>
      </c>
      <c r="P56" s="50"/>
      <c r="Q56" s="10">
        <v>352</v>
      </c>
      <c r="R56" s="123">
        <f>Q56/$Q$68</f>
        <v>0.24563852058618282</v>
      </c>
      <c r="U56" s="54"/>
      <c r="V56" s="54"/>
      <c r="W56" s="54"/>
      <c r="X56" s="110"/>
    </row>
    <row r="57" spans="2:24" ht="30" customHeight="1" x14ac:dyDescent="0.3">
      <c r="B57" s="50" t="s">
        <v>139</v>
      </c>
      <c r="C57" s="50"/>
      <c r="D57" s="50"/>
      <c r="E57" s="50"/>
      <c r="F57" s="50"/>
      <c r="G57" s="10">
        <v>0</v>
      </c>
      <c r="H57" s="123">
        <f>G57/$G$62</f>
        <v>0</v>
      </c>
      <c r="I57" s="40"/>
      <c r="J57" s="50" t="s">
        <v>192</v>
      </c>
      <c r="K57" s="50"/>
      <c r="L57" s="10">
        <v>256</v>
      </c>
      <c r="M57" s="123">
        <f>L57/$L$68</f>
        <v>1.7807456872565387E-2</v>
      </c>
      <c r="N57" s="40"/>
      <c r="O57" s="50" t="s">
        <v>192</v>
      </c>
      <c r="P57" s="50"/>
      <c r="Q57" s="10">
        <v>31</v>
      </c>
      <c r="R57" s="123">
        <f>Q57/$Q$68</f>
        <v>2.1632937892533146E-2</v>
      </c>
      <c r="U57" s="54"/>
      <c r="V57" s="54"/>
      <c r="W57" s="54"/>
      <c r="X57" s="110"/>
    </row>
    <row r="58" spans="2:24" ht="30" customHeight="1" x14ac:dyDescent="0.3">
      <c r="B58" s="50" t="s">
        <v>136</v>
      </c>
      <c r="C58" s="50"/>
      <c r="D58" s="50"/>
      <c r="E58" s="50"/>
      <c r="F58" s="50"/>
      <c r="G58" s="10">
        <v>885</v>
      </c>
      <c r="H58" s="123">
        <f>G58/$G$62</f>
        <v>2.8967007069913588E-2</v>
      </c>
      <c r="I58" s="40"/>
      <c r="J58" s="50" t="s">
        <v>191</v>
      </c>
      <c r="K58" s="50"/>
      <c r="L58" s="10">
        <v>47</v>
      </c>
      <c r="M58" s="123">
        <f>L58/$L$68</f>
        <v>3.2693377851975513E-3</v>
      </c>
      <c r="N58" s="40"/>
      <c r="O58" s="50" t="s">
        <v>191</v>
      </c>
      <c r="P58" s="50"/>
      <c r="Q58" s="10">
        <v>6</v>
      </c>
      <c r="R58" s="123">
        <f>Q58/$Q$68</f>
        <v>4.1870202372644803E-3</v>
      </c>
      <c r="U58" s="54"/>
      <c r="V58" s="54"/>
      <c r="W58" s="54"/>
      <c r="X58" s="110"/>
    </row>
    <row r="59" spans="2:24" ht="30" customHeight="1" x14ac:dyDescent="0.3">
      <c r="B59" s="50" t="s">
        <v>133</v>
      </c>
      <c r="C59" s="50"/>
      <c r="D59" s="50"/>
      <c r="E59" s="50"/>
      <c r="F59" s="50"/>
      <c r="G59" s="10">
        <v>5035</v>
      </c>
      <c r="H59" s="123">
        <f>G59/$G$62</f>
        <v>0.16480099502487564</v>
      </c>
      <c r="I59" s="40"/>
      <c r="J59" s="50" t="s">
        <v>190</v>
      </c>
      <c r="K59" s="50"/>
      <c r="L59" s="10">
        <v>387</v>
      </c>
      <c r="M59" s="123">
        <f>L59/$L$68</f>
        <v>2.6919866444073456E-2</v>
      </c>
      <c r="N59" s="40"/>
      <c r="O59" s="50" t="s">
        <v>190</v>
      </c>
      <c r="P59" s="50"/>
      <c r="Q59" s="10">
        <v>25</v>
      </c>
      <c r="R59" s="123">
        <f>Q59/$Q$68</f>
        <v>1.7445917655268667E-2</v>
      </c>
      <c r="U59" s="54"/>
      <c r="V59" s="54"/>
      <c r="W59" s="54"/>
      <c r="X59" s="110"/>
    </row>
    <row r="60" spans="2:24" ht="30" customHeight="1" x14ac:dyDescent="0.3">
      <c r="B60" s="50" t="s">
        <v>130</v>
      </c>
      <c r="C60" s="50"/>
      <c r="D60" s="50"/>
      <c r="E60" s="50"/>
      <c r="F60" s="50"/>
      <c r="G60" s="10">
        <v>1788</v>
      </c>
      <c r="H60" s="123">
        <f>G60/$G$62</f>
        <v>5.8523173605655933E-2</v>
      </c>
      <c r="I60" s="40"/>
      <c r="J60" s="50" t="s">
        <v>189</v>
      </c>
      <c r="K60" s="50"/>
      <c r="L60" s="10">
        <v>853</v>
      </c>
      <c r="M60" s="123">
        <f>L60/$L$68</f>
        <v>5.9335002782415137E-2</v>
      </c>
      <c r="N60" s="40"/>
      <c r="O60" s="50" t="s">
        <v>189</v>
      </c>
      <c r="P60" s="50"/>
      <c r="Q60" s="10">
        <v>137</v>
      </c>
      <c r="R60" s="123">
        <f>Q60/$Q$68</f>
        <v>9.5603628750872291E-2</v>
      </c>
      <c r="U60" s="54"/>
      <c r="V60" s="54"/>
      <c r="W60" s="54"/>
      <c r="X60" s="110"/>
    </row>
    <row r="61" spans="2:24" ht="30" customHeight="1" thickBot="1" x14ac:dyDescent="0.35">
      <c r="B61" s="50" t="s">
        <v>127</v>
      </c>
      <c r="C61" s="50"/>
      <c r="D61" s="50"/>
      <c r="E61" s="50"/>
      <c r="F61" s="50"/>
      <c r="G61" s="10">
        <v>4032</v>
      </c>
      <c r="H61" s="123">
        <f>G61/$G$62</f>
        <v>0.13197172034564023</v>
      </c>
      <c r="I61" s="40"/>
      <c r="J61" s="50" t="s">
        <v>188</v>
      </c>
      <c r="K61" s="50"/>
      <c r="L61" s="10">
        <v>118</v>
      </c>
      <c r="M61" s="123">
        <f>L61/$L$68</f>
        <v>8.2081246521981087E-3</v>
      </c>
      <c r="N61" s="40"/>
      <c r="O61" s="50" t="s">
        <v>188</v>
      </c>
      <c r="P61" s="50"/>
      <c r="Q61" s="10">
        <v>6</v>
      </c>
      <c r="R61" s="123">
        <f>Q61/$Q$68</f>
        <v>4.1870202372644803E-3</v>
      </c>
      <c r="U61" s="54"/>
      <c r="V61" s="54"/>
      <c r="W61" s="54"/>
      <c r="X61" s="110"/>
    </row>
    <row r="62" spans="2:24" ht="30" customHeight="1" x14ac:dyDescent="0.3">
      <c r="B62" s="23" t="s">
        <v>1</v>
      </c>
      <c r="C62" s="23"/>
      <c r="D62" s="23"/>
      <c r="E62" s="23"/>
      <c r="F62" s="23"/>
      <c r="G62" s="8">
        <f>SUM(G47:G61)</f>
        <v>30552</v>
      </c>
      <c r="H62" s="22">
        <f>SUM(H47:H61)</f>
        <v>1</v>
      </c>
      <c r="I62" s="40"/>
      <c r="J62" s="50" t="s">
        <v>187</v>
      </c>
      <c r="K62" s="50"/>
      <c r="L62" s="10">
        <v>1</v>
      </c>
      <c r="M62" s="123">
        <f>L62/$L$68</f>
        <v>6.9560378408458544E-5</v>
      </c>
      <c r="N62" s="40"/>
      <c r="O62" s="50" t="s">
        <v>187</v>
      </c>
      <c r="P62" s="50"/>
      <c r="Q62" s="10">
        <v>0</v>
      </c>
      <c r="R62" s="123">
        <f>Q62/$Q$68</f>
        <v>0</v>
      </c>
      <c r="U62" s="54"/>
      <c r="V62" s="54"/>
      <c r="W62" s="54"/>
      <c r="X62" s="110"/>
    </row>
    <row r="63" spans="2:24" ht="30" customHeight="1" x14ac:dyDescent="0.3">
      <c r="I63" s="40"/>
      <c r="J63" s="50" t="s">
        <v>186</v>
      </c>
      <c r="K63" s="50"/>
      <c r="L63" s="10">
        <v>448</v>
      </c>
      <c r="M63" s="123">
        <f>L63/$L$68</f>
        <v>3.1163049526989426E-2</v>
      </c>
      <c r="N63" s="40"/>
      <c r="O63" s="50" t="s">
        <v>186</v>
      </c>
      <c r="P63" s="50"/>
      <c r="Q63" s="10">
        <v>11</v>
      </c>
      <c r="R63" s="123">
        <f>Q63/$Q$68</f>
        <v>7.6762037683182132E-3</v>
      </c>
      <c r="U63" s="54"/>
      <c r="V63" s="54"/>
      <c r="W63" s="54"/>
      <c r="X63" s="110"/>
    </row>
    <row r="64" spans="2:24" ht="30" customHeight="1" x14ac:dyDescent="0.3">
      <c r="I64" s="40"/>
      <c r="J64" s="50" t="s">
        <v>185</v>
      </c>
      <c r="K64" s="50"/>
      <c r="L64" s="10">
        <v>290</v>
      </c>
      <c r="M64" s="123">
        <f>L64/$L$68</f>
        <v>2.0172509738452978E-2</v>
      </c>
      <c r="N64" s="40"/>
      <c r="O64" s="50" t="s">
        <v>185</v>
      </c>
      <c r="P64" s="50"/>
      <c r="Q64" s="10">
        <v>6</v>
      </c>
      <c r="R64" s="123">
        <f>Q64/$Q$68</f>
        <v>4.1870202372644803E-3</v>
      </c>
      <c r="U64" s="54"/>
      <c r="V64" s="54"/>
      <c r="W64" s="54"/>
      <c r="X64" s="110"/>
    </row>
    <row r="65" spans="2:24" ht="30" customHeight="1" x14ac:dyDescent="0.3">
      <c r="I65" s="40"/>
      <c r="J65" s="50" t="s">
        <v>184</v>
      </c>
      <c r="K65" s="50"/>
      <c r="L65" s="10">
        <v>150</v>
      </c>
      <c r="M65" s="123">
        <f>L65/$L$68</f>
        <v>1.0434056761268781E-2</v>
      </c>
      <c r="N65" s="40"/>
      <c r="O65" s="50" t="s">
        <v>184</v>
      </c>
      <c r="P65" s="50"/>
      <c r="Q65" s="10">
        <v>17</v>
      </c>
      <c r="R65" s="123">
        <f>Q65/$Q$68</f>
        <v>1.1863224005582694E-2</v>
      </c>
      <c r="U65" s="54"/>
      <c r="V65" s="54"/>
      <c r="W65" s="54"/>
      <c r="X65" s="110"/>
    </row>
    <row r="66" spans="2:24" ht="30" customHeight="1" x14ac:dyDescent="0.3">
      <c r="I66" s="40"/>
      <c r="J66" s="35" t="s">
        <v>183</v>
      </c>
      <c r="K66" s="35"/>
      <c r="L66" s="10">
        <v>159</v>
      </c>
      <c r="M66" s="123">
        <f>L66/$L$68</f>
        <v>1.1060100166944907E-2</v>
      </c>
      <c r="N66" s="40"/>
      <c r="O66" s="35" t="s">
        <v>183</v>
      </c>
      <c r="P66" s="35"/>
      <c r="Q66" s="10">
        <v>21</v>
      </c>
      <c r="R66" s="123">
        <f>Q66/$Q$68</f>
        <v>1.465457083042568E-2</v>
      </c>
      <c r="U66" s="54"/>
      <c r="V66" s="54"/>
      <c r="W66" s="54"/>
      <c r="X66" s="110"/>
    </row>
    <row r="67" spans="2:24" ht="29.25" customHeight="1" thickBot="1" x14ac:dyDescent="0.35">
      <c r="B67" s="40"/>
      <c r="H67" s="40"/>
      <c r="I67" s="40"/>
      <c r="J67" s="50" t="s">
        <v>182</v>
      </c>
      <c r="K67" s="50"/>
      <c r="L67" s="10">
        <v>4025</v>
      </c>
      <c r="M67" s="123">
        <f>L67/$L$68</f>
        <v>0.27998052309404564</v>
      </c>
      <c r="N67" s="40"/>
      <c r="O67" s="50" t="s">
        <v>182</v>
      </c>
      <c r="P67" s="50"/>
      <c r="Q67" s="10">
        <v>543</v>
      </c>
      <c r="R67" s="123">
        <f>Q67/$Q$68</f>
        <v>0.37892533147243546</v>
      </c>
      <c r="S67" s="54"/>
      <c r="U67" s="54"/>
      <c r="V67" s="54"/>
      <c r="W67" s="54"/>
      <c r="X67" s="110"/>
    </row>
    <row r="68" spans="2:24" ht="29.25" customHeight="1" x14ac:dyDescent="0.3">
      <c r="B68" s="40"/>
      <c r="H68" s="40"/>
      <c r="I68" s="40"/>
      <c r="J68" s="23" t="s">
        <v>1</v>
      </c>
      <c r="K68" s="122"/>
      <c r="L68" s="8">
        <f>SUM(L52:L67)</f>
        <v>14376</v>
      </c>
      <c r="M68" s="22">
        <f>SUM(M52:M67)</f>
        <v>0.99999999999999989</v>
      </c>
      <c r="N68" s="40"/>
      <c r="O68" s="23" t="s">
        <v>1</v>
      </c>
      <c r="P68" s="122"/>
      <c r="Q68" s="8">
        <f>SUM(Q52:Q67)</f>
        <v>1433</v>
      </c>
      <c r="R68" s="22">
        <f>SUM(R52:R67)</f>
        <v>0.99999999999999989</v>
      </c>
      <c r="S68" s="54"/>
      <c r="X68" s="110"/>
    </row>
    <row r="69" spans="2:24" ht="29.25" customHeight="1" x14ac:dyDescent="0.3">
      <c r="B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54"/>
      <c r="X69" s="110"/>
    </row>
    <row r="70" spans="2:24" ht="29.25" customHeight="1" x14ac:dyDescent="0.3">
      <c r="B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54"/>
      <c r="X70" s="110"/>
    </row>
    <row r="71" spans="2:24" ht="29.25" customHeight="1" x14ac:dyDescent="0.3">
      <c r="B71" s="38" t="s">
        <v>37</v>
      </c>
      <c r="C71" s="121" t="s">
        <v>1</v>
      </c>
      <c r="D71" s="120"/>
      <c r="E71" s="51" t="s">
        <v>36</v>
      </c>
      <c r="F71" s="51" t="s">
        <v>35</v>
      </c>
      <c r="G71" s="51" t="s">
        <v>34</v>
      </c>
      <c r="H71" s="51" t="s">
        <v>33</v>
      </c>
      <c r="I71" s="52" t="s">
        <v>32</v>
      </c>
      <c r="R71" s="40"/>
      <c r="S71" s="54"/>
      <c r="X71" s="110"/>
    </row>
    <row r="72" spans="2:24" ht="29.25" customHeight="1" x14ac:dyDescent="0.3">
      <c r="B72" s="38"/>
      <c r="C72" s="121"/>
      <c r="D72" s="120"/>
      <c r="E72" s="51"/>
      <c r="F72" s="51"/>
      <c r="G72" s="51"/>
      <c r="H72" s="51"/>
      <c r="I72" s="52"/>
      <c r="R72" s="40"/>
      <c r="S72" s="54"/>
      <c r="X72" s="110"/>
    </row>
    <row r="73" spans="2:24" ht="26.45" customHeight="1" x14ac:dyDescent="0.3">
      <c r="B73" s="105" t="s">
        <v>27</v>
      </c>
      <c r="C73" s="85">
        <f>SUM(E73:I73)</f>
        <v>624</v>
      </c>
      <c r="D73" s="85"/>
      <c r="E73" s="10">
        <v>1</v>
      </c>
      <c r="F73" s="10">
        <v>18</v>
      </c>
      <c r="G73" s="10">
        <v>316</v>
      </c>
      <c r="H73" s="10">
        <v>82</v>
      </c>
      <c r="I73" s="10">
        <v>207</v>
      </c>
      <c r="R73" s="40"/>
      <c r="S73" s="54"/>
      <c r="X73" s="110"/>
    </row>
    <row r="74" spans="2:24" ht="26.45" customHeight="1" x14ac:dyDescent="0.3">
      <c r="B74" s="105" t="s">
        <v>26</v>
      </c>
      <c r="C74" s="85">
        <f>SUM(E74:I74)</f>
        <v>1377</v>
      </c>
      <c r="D74" s="85"/>
      <c r="E74" s="10">
        <v>3</v>
      </c>
      <c r="F74" s="10">
        <v>5</v>
      </c>
      <c r="G74" s="10">
        <v>727</v>
      </c>
      <c r="H74" s="10">
        <v>107</v>
      </c>
      <c r="I74" s="10">
        <v>535</v>
      </c>
      <c r="R74" s="40"/>
      <c r="S74" s="54"/>
      <c r="X74" s="110"/>
    </row>
    <row r="75" spans="2:24" ht="30" customHeight="1" x14ac:dyDescent="0.3">
      <c r="B75" s="105" t="s">
        <v>25</v>
      </c>
      <c r="C75" s="85">
        <f>SUM(E75:I75)</f>
        <v>946</v>
      </c>
      <c r="D75" s="85"/>
      <c r="E75" s="10">
        <v>0</v>
      </c>
      <c r="F75" s="10">
        <v>13</v>
      </c>
      <c r="G75" s="10">
        <v>296</v>
      </c>
      <c r="H75" s="10">
        <v>111</v>
      </c>
      <c r="I75" s="10">
        <v>526</v>
      </c>
      <c r="K75" s="39" t="s">
        <v>42</v>
      </c>
      <c r="L75" s="38"/>
      <c r="M75" s="37">
        <v>2024</v>
      </c>
      <c r="N75" s="37">
        <v>2025</v>
      </c>
      <c r="O75" s="119" t="s">
        <v>63</v>
      </c>
      <c r="R75" s="40"/>
      <c r="S75" s="54"/>
      <c r="X75" s="110"/>
    </row>
    <row r="76" spans="2:24" ht="26.45" customHeight="1" x14ac:dyDescent="0.3">
      <c r="B76" s="105" t="s">
        <v>24</v>
      </c>
      <c r="C76" s="85">
        <f>SUM(E76:I76)</f>
        <v>1831</v>
      </c>
      <c r="D76" s="85"/>
      <c r="E76" s="10">
        <v>1</v>
      </c>
      <c r="F76" s="10">
        <v>26</v>
      </c>
      <c r="G76" s="10">
        <v>954</v>
      </c>
      <c r="H76" s="10">
        <v>239</v>
      </c>
      <c r="I76" s="10">
        <v>611</v>
      </c>
      <c r="K76" s="35" t="s">
        <v>41</v>
      </c>
      <c r="L76" s="35"/>
      <c r="M76" s="34">
        <v>5086</v>
      </c>
      <c r="N76" s="34">
        <v>5428</v>
      </c>
      <c r="O76" s="118">
        <f>N76/M76-1</f>
        <v>6.7243413291388165E-2</v>
      </c>
      <c r="R76" s="40"/>
      <c r="S76" s="54"/>
      <c r="X76" s="110"/>
    </row>
    <row r="77" spans="2:24" ht="26.45" customHeight="1" x14ac:dyDescent="0.3">
      <c r="B77" s="105" t="s">
        <v>23</v>
      </c>
      <c r="C77" s="85">
        <f>SUM(E77:I77)</f>
        <v>1227</v>
      </c>
      <c r="D77" s="85"/>
      <c r="E77" s="10">
        <v>0</v>
      </c>
      <c r="F77" s="10">
        <v>0</v>
      </c>
      <c r="G77" s="10">
        <v>588</v>
      </c>
      <c r="H77" s="10">
        <v>204</v>
      </c>
      <c r="I77" s="10">
        <v>435</v>
      </c>
      <c r="K77" s="35" t="s">
        <v>40</v>
      </c>
      <c r="L77" s="35"/>
      <c r="M77" s="34">
        <v>7013</v>
      </c>
      <c r="N77" s="34">
        <v>6838</v>
      </c>
      <c r="O77" s="118">
        <f>N77/M77-1</f>
        <v>-2.4953657493226866E-2</v>
      </c>
      <c r="R77" s="40"/>
      <c r="S77" s="54"/>
      <c r="X77" s="110"/>
    </row>
    <row r="78" spans="2:24" ht="26.45" customHeight="1" x14ac:dyDescent="0.3">
      <c r="B78" s="105" t="s">
        <v>22</v>
      </c>
      <c r="C78" s="85">
        <f>SUM(E78:I78)</f>
        <v>1028</v>
      </c>
      <c r="D78" s="85"/>
      <c r="E78" s="10">
        <v>2</v>
      </c>
      <c r="F78" s="10">
        <v>8</v>
      </c>
      <c r="G78" s="10">
        <v>490</v>
      </c>
      <c r="H78" s="10">
        <v>102</v>
      </c>
      <c r="I78" s="10">
        <v>426</v>
      </c>
      <c r="K78" s="35" t="s">
        <v>39</v>
      </c>
      <c r="L78" s="35"/>
      <c r="M78" s="34">
        <v>8343</v>
      </c>
      <c r="N78" s="34">
        <v>9194</v>
      </c>
      <c r="O78" s="118">
        <f>N78/M78-1</f>
        <v>0.10200167805345806</v>
      </c>
      <c r="R78" s="40"/>
      <c r="S78" s="54"/>
      <c r="X78" s="110"/>
    </row>
    <row r="79" spans="2:24" ht="26.45" customHeight="1" thickBot="1" x14ac:dyDescent="0.35">
      <c r="B79" s="105" t="s">
        <v>21</v>
      </c>
      <c r="C79" s="85">
        <f>SUM(E79:I79)</f>
        <v>1022</v>
      </c>
      <c r="D79" s="85"/>
      <c r="E79" s="10">
        <v>0</v>
      </c>
      <c r="F79" s="10">
        <v>3</v>
      </c>
      <c r="G79" s="10">
        <v>446</v>
      </c>
      <c r="H79" s="10">
        <v>64</v>
      </c>
      <c r="I79" s="10">
        <v>509</v>
      </c>
      <c r="K79" s="33" t="s">
        <v>38</v>
      </c>
      <c r="L79" s="33"/>
      <c r="M79" s="32">
        <v>9088</v>
      </c>
      <c r="N79" s="32">
        <v>9092</v>
      </c>
      <c r="O79" s="118">
        <f>N79/M79-1</f>
        <v>4.4014084507049134E-4</v>
      </c>
      <c r="R79" s="40"/>
      <c r="S79" s="54"/>
      <c r="X79" s="110"/>
    </row>
    <row r="80" spans="2:24" ht="26.45" customHeight="1" x14ac:dyDescent="0.3">
      <c r="B80" s="105" t="s">
        <v>20</v>
      </c>
      <c r="C80" s="85">
        <f>SUM(E80:I80)</f>
        <v>2102</v>
      </c>
      <c r="D80" s="85"/>
      <c r="E80" s="10">
        <v>6</v>
      </c>
      <c r="F80" s="10">
        <v>2</v>
      </c>
      <c r="G80" s="10">
        <v>975</v>
      </c>
      <c r="H80" s="10">
        <v>393</v>
      </c>
      <c r="I80" s="10">
        <v>726</v>
      </c>
      <c r="K80" s="23" t="s">
        <v>1</v>
      </c>
      <c r="L80" s="23"/>
      <c r="M80" s="8">
        <f>SUM(M76:M79)</f>
        <v>29530</v>
      </c>
      <c r="N80" s="8">
        <f>SUM(N76:N79)</f>
        <v>30552</v>
      </c>
      <c r="O80" s="117">
        <f>N80/M80-1</f>
        <v>3.4608872333220519E-2</v>
      </c>
      <c r="R80" s="40"/>
      <c r="S80" s="54"/>
      <c r="X80" s="110"/>
    </row>
    <row r="81" spans="2:24" ht="26.45" customHeight="1" x14ac:dyDescent="0.3">
      <c r="B81" s="105" t="s">
        <v>19</v>
      </c>
      <c r="C81" s="85">
        <f>SUM(E81:I81)</f>
        <v>517</v>
      </c>
      <c r="D81" s="85"/>
      <c r="E81" s="10">
        <v>3</v>
      </c>
      <c r="F81" s="10">
        <v>2</v>
      </c>
      <c r="G81" s="10">
        <v>281</v>
      </c>
      <c r="H81" s="10">
        <v>142</v>
      </c>
      <c r="I81" s="10">
        <v>89</v>
      </c>
      <c r="K81"/>
      <c r="L81"/>
      <c r="M81"/>
      <c r="N81"/>
      <c r="O81"/>
      <c r="R81" s="40"/>
      <c r="S81" s="54"/>
      <c r="X81" s="110"/>
    </row>
    <row r="82" spans="2:24" ht="26.45" customHeight="1" x14ac:dyDescent="0.3">
      <c r="B82" s="105" t="s">
        <v>18</v>
      </c>
      <c r="C82" s="85">
        <f>SUM(E82:I82)</f>
        <v>763</v>
      </c>
      <c r="D82" s="85"/>
      <c r="E82" s="10">
        <v>74</v>
      </c>
      <c r="F82" s="10">
        <v>6</v>
      </c>
      <c r="G82" s="10">
        <v>425</v>
      </c>
      <c r="H82" s="10">
        <v>119</v>
      </c>
      <c r="I82" s="10">
        <v>139</v>
      </c>
      <c r="K82"/>
      <c r="L82"/>
      <c r="M82"/>
      <c r="N82"/>
      <c r="O82"/>
      <c r="R82" s="40"/>
      <c r="S82" s="54"/>
      <c r="X82" s="110"/>
    </row>
    <row r="83" spans="2:24" ht="26.45" customHeight="1" x14ac:dyDescent="0.3">
      <c r="B83" s="105" t="s">
        <v>17</v>
      </c>
      <c r="C83" s="85">
        <f>SUM(E83:I83)</f>
        <v>1169</v>
      </c>
      <c r="D83" s="85"/>
      <c r="E83" s="10">
        <v>0</v>
      </c>
      <c r="F83" s="10">
        <v>1</v>
      </c>
      <c r="G83" s="10">
        <v>635</v>
      </c>
      <c r="H83" s="10">
        <v>149</v>
      </c>
      <c r="I83" s="10">
        <v>384</v>
      </c>
      <c r="K83"/>
      <c r="L83"/>
      <c r="M83"/>
      <c r="N83"/>
      <c r="O83"/>
      <c r="R83" s="40"/>
      <c r="S83" s="54"/>
      <c r="X83" s="110"/>
    </row>
    <row r="84" spans="2:24" ht="26.45" customHeight="1" x14ac:dyDescent="0.3">
      <c r="B84" s="105" t="s">
        <v>16</v>
      </c>
      <c r="C84" s="85">
        <f>SUM(E84:I84)</f>
        <v>2682</v>
      </c>
      <c r="D84" s="85"/>
      <c r="E84" s="10">
        <v>8</v>
      </c>
      <c r="F84" s="10">
        <v>17</v>
      </c>
      <c r="G84" s="10">
        <v>790</v>
      </c>
      <c r="H84" s="10">
        <v>572</v>
      </c>
      <c r="I84" s="10">
        <v>1295</v>
      </c>
      <c r="K84"/>
      <c r="L84"/>
      <c r="M84"/>
      <c r="N84"/>
      <c r="O84"/>
      <c r="R84" s="40"/>
      <c r="S84" s="54"/>
      <c r="X84" s="110"/>
    </row>
    <row r="85" spans="2:24" ht="26.45" customHeight="1" x14ac:dyDescent="0.3">
      <c r="B85" s="105" t="s">
        <v>15</v>
      </c>
      <c r="C85" s="85">
        <f>SUM(E85:I85)</f>
        <v>1882</v>
      </c>
      <c r="D85" s="85"/>
      <c r="E85" s="10">
        <v>45</v>
      </c>
      <c r="F85" s="10">
        <v>0</v>
      </c>
      <c r="G85" s="10">
        <v>649</v>
      </c>
      <c r="H85" s="10">
        <v>243</v>
      </c>
      <c r="I85" s="10">
        <v>945</v>
      </c>
      <c r="K85"/>
      <c r="L85"/>
      <c r="M85"/>
      <c r="N85"/>
      <c r="O85"/>
      <c r="R85" s="40"/>
      <c r="S85" s="54"/>
      <c r="X85" s="110"/>
    </row>
    <row r="86" spans="2:24" ht="26.45" customHeight="1" x14ac:dyDescent="0.3">
      <c r="B86" s="105" t="s">
        <v>14</v>
      </c>
      <c r="C86" s="85">
        <f>SUM(E86:I86)</f>
        <v>683</v>
      </c>
      <c r="D86" s="85"/>
      <c r="E86" s="10">
        <v>29</v>
      </c>
      <c r="F86" s="10">
        <v>1</v>
      </c>
      <c r="G86" s="10">
        <v>383</v>
      </c>
      <c r="H86" s="10">
        <v>94</v>
      </c>
      <c r="I86" s="10">
        <v>176</v>
      </c>
      <c r="K86"/>
      <c r="L86"/>
      <c r="M86"/>
      <c r="N86"/>
      <c r="O86"/>
      <c r="R86" s="40"/>
      <c r="S86" s="54"/>
      <c r="X86" s="110"/>
    </row>
    <row r="87" spans="2:24" ht="31.5" customHeight="1" x14ac:dyDescent="0.3">
      <c r="B87" s="105" t="s">
        <v>13</v>
      </c>
      <c r="C87" s="85">
        <f>SUM(E87:I87)</f>
        <v>4349</v>
      </c>
      <c r="D87" s="85"/>
      <c r="E87" s="10">
        <v>265</v>
      </c>
      <c r="F87" s="10">
        <v>0</v>
      </c>
      <c r="G87" s="10">
        <v>1957</v>
      </c>
      <c r="H87" s="10">
        <v>435</v>
      </c>
      <c r="I87" s="10">
        <v>1692</v>
      </c>
      <c r="K87"/>
      <c r="L87"/>
      <c r="M87"/>
      <c r="N87"/>
      <c r="O87"/>
      <c r="R87" s="40"/>
      <c r="S87" s="54"/>
      <c r="X87" s="110"/>
    </row>
    <row r="88" spans="2:24" ht="33" customHeight="1" x14ac:dyDescent="0.3">
      <c r="B88" s="105" t="s">
        <v>12</v>
      </c>
      <c r="C88" s="85">
        <f>SUM(E88:I88)</f>
        <v>1382</v>
      </c>
      <c r="D88" s="85"/>
      <c r="E88" s="10">
        <v>77</v>
      </c>
      <c r="F88" s="10">
        <v>5</v>
      </c>
      <c r="G88" s="10">
        <v>728</v>
      </c>
      <c r="H88" s="10">
        <v>127</v>
      </c>
      <c r="I88" s="10">
        <v>445</v>
      </c>
      <c r="K88"/>
      <c r="L88"/>
      <c r="M88"/>
      <c r="N88"/>
      <c r="O88"/>
      <c r="R88" s="40"/>
      <c r="S88" s="54"/>
      <c r="X88" s="110"/>
    </row>
    <row r="89" spans="2:24" ht="26.45" customHeight="1" x14ac:dyDescent="0.3">
      <c r="B89" s="105" t="s">
        <v>11</v>
      </c>
      <c r="C89" s="85">
        <f>SUM(E89:I89)</f>
        <v>626</v>
      </c>
      <c r="D89" s="85"/>
      <c r="E89" s="10">
        <v>115</v>
      </c>
      <c r="F89" s="10">
        <v>0</v>
      </c>
      <c r="G89" s="10">
        <v>322</v>
      </c>
      <c r="H89" s="10">
        <v>36</v>
      </c>
      <c r="I89" s="10">
        <v>153</v>
      </c>
      <c r="R89" s="40"/>
      <c r="S89" s="54"/>
      <c r="X89" s="110"/>
    </row>
    <row r="90" spans="2:24" ht="26.45" customHeight="1" x14ac:dyDescent="0.3">
      <c r="B90" s="105" t="s">
        <v>10</v>
      </c>
      <c r="C90" s="85">
        <f>SUM(E90:I90)</f>
        <v>205</v>
      </c>
      <c r="D90" s="85"/>
      <c r="E90" s="10">
        <v>0</v>
      </c>
      <c r="F90" s="10">
        <v>0</v>
      </c>
      <c r="G90" s="10">
        <v>87</v>
      </c>
      <c r="H90" s="10">
        <v>60</v>
      </c>
      <c r="I90" s="10">
        <v>58</v>
      </c>
      <c r="R90" s="40"/>
      <c r="S90" s="54"/>
      <c r="X90" s="110"/>
    </row>
    <row r="91" spans="2:24" ht="26.45" customHeight="1" x14ac:dyDescent="0.3">
      <c r="B91" s="105" t="s">
        <v>9</v>
      </c>
      <c r="C91" s="85">
        <f>SUM(E91:I91)</f>
        <v>265</v>
      </c>
      <c r="D91" s="85"/>
      <c r="E91" s="10">
        <v>0</v>
      </c>
      <c r="F91" s="10">
        <v>0</v>
      </c>
      <c r="G91" s="10">
        <v>139</v>
      </c>
      <c r="H91" s="10">
        <v>30</v>
      </c>
      <c r="I91" s="10">
        <v>96</v>
      </c>
      <c r="R91" s="40"/>
      <c r="S91" s="54"/>
      <c r="X91" s="110"/>
    </row>
    <row r="92" spans="2:24" ht="26.45" customHeight="1" x14ac:dyDescent="0.3">
      <c r="B92" s="105" t="s">
        <v>8</v>
      </c>
      <c r="C92" s="85">
        <f>SUM(E92:I92)</f>
        <v>609</v>
      </c>
      <c r="D92" s="85"/>
      <c r="E92" s="10">
        <v>46</v>
      </c>
      <c r="F92" s="10">
        <v>3</v>
      </c>
      <c r="G92" s="10">
        <v>232</v>
      </c>
      <c r="H92" s="10">
        <v>49</v>
      </c>
      <c r="I92" s="10">
        <v>279</v>
      </c>
      <c r="R92" s="40"/>
      <c r="S92" s="54"/>
      <c r="X92" s="110"/>
    </row>
    <row r="93" spans="2:24" ht="26.45" customHeight="1" x14ac:dyDescent="0.3">
      <c r="B93" s="105" t="s">
        <v>7</v>
      </c>
      <c r="C93" s="85">
        <f>SUM(E93:I93)</f>
        <v>1058</v>
      </c>
      <c r="D93" s="85"/>
      <c r="E93" s="10">
        <v>1</v>
      </c>
      <c r="F93" s="10">
        <v>16</v>
      </c>
      <c r="G93" s="10">
        <v>592</v>
      </c>
      <c r="H93" s="10">
        <v>111</v>
      </c>
      <c r="I93" s="10">
        <v>338</v>
      </c>
      <c r="R93" s="40"/>
      <c r="S93" s="54"/>
      <c r="X93" s="110"/>
    </row>
    <row r="94" spans="2:24" ht="26.45" customHeight="1" x14ac:dyDescent="0.3">
      <c r="B94" s="105" t="s">
        <v>6</v>
      </c>
      <c r="C94" s="85">
        <f>SUM(E94:I94)</f>
        <v>1063</v>
      </c>
      <c r="D94" s="85"/>
      <c r="E94" s="10">
        <v>4</v>
      </c>
      <c r="F94" s="10">
        <v>1</v>
      </c>
      <c r="G94" s="10">
        <v>557</v>
      </c>
      <c r="H94" s="10">
        <v>121</v>
      </c>
      <c r="I94" s="10">
        <v>380</v>
      </c>
      <c r="R94" s="40"/>
      <c r="S94" s="54"/>
      <c r="X94" s="110"/>
    </row>
    <row r="95" spans="2:24" ht="26.45" customHeight="1" x14ac:dyDescent="0.3">
      <c r="B95" s="105" t="s">
        <v>5</v>
      </c>
      <c r="C95" s="85">
        <f>SUM(E95:I95)</f>
        <v>1713</v>
      </c>
      <c r="D95" s="85"/>
      <c r="E95" s="10">
        <v>68</v>
      </c>
      <c r="F95" s="10">
        <v>12</v>
      </c>
      <c r="G95" s="10">
        <v>830</v>
      </c>
      <c r="H95" s="10">
        <v>193</v>
      </c>
      <c r="I95" s="10">
        <v>610</v>
      </c>
      <c r="R95" s="40"/>
      <c r="S95" s="54"/>
      <c r="X95" s="110"/>
    </row>
    <row r="96" spans="2:24" ht="26.45" customHeight="1" x14ac:dyDescent="0.3">
      <c r="B96" s="105" t="s">
        <v>4</v>
      </c>
      <c r="C96" s="85">
        <f>SUM(E96:I96)</f>
        <v>587</v>
      </c>
      <c r="D96" s="85"/>
      <c r="E96" s="10">
        <v>0</v>
      </c>
      <c r="F96" s="10">
        <v>1</v>
      </c>
      <c r="G96" s="10">
        <v>238</v>
      </c>
      <c r="H96" s="10">
        <v>86</v>
      </c>
      <c r="I96" s="10">
        <v>262</v>
      </c>
      <c r="R96" s="40"/>
      <c r="S96" s="54"/>
      <c r="X96" s="110"/>
    </row>
    <row r="97" spans="2:24" ht="26.45" customHeight="1" x14ac:dyDescent="0.3">
      <c r="B97" s="105" t="s">
        <v>3</v>
      </c>
      <c r="C97" s="85">
        <f>SUM(E97:I97)</f>
        <v>434</v>
      </c>
      <c r="D97" s="85"/>
      <c r="E97" s="10">
        <v>3</v>
      </c>
      <c r="F97" s="10">
        <v>0</v>
      </c>
      <c r="G97" s="10">
        <v>212</v>
      </c>
      <c r="H97" s="10">
        <v>28</v>
      </c>
      <c r="I97" s="10">
        <v>191</v>
      </c>
      <c r="R97" s="40"/>
      <c r="S97" s="54"/>
      <c r="X97" s="110"/>
    </row>
    <row r="98" spans="2:24" ht="26.45" customHeight="1" thickBot="1" x14ac:dyDescent="0.35">
      <c r="B98" s="105" t="s">
        <v>2</v>
      </c>
      <c r="C98" s="85">
        <f>SUM(E98:I98)</f>
        <v>408</v>
      </c>
      <c r="D98" s="85"/>
      <c r="E98" s="10">
        <v>0</v>
      </c>
      <c r="F98" s="10">
        <v>1</v>
      </c>
      <c r="G98" s="10">
        <v>144</v>
      </c>
      <c r="H98" s="10">
        <v>30</v>
      </c>
      <c r="I98" s="10">
        <v>233</v>
      </c>
      <c r="R98" s="40"/>
      <c r="S98" s="54"/>
      <c r="X98" s="110"/>
    </row>
    <row r="99" spans="2:24" ht="29.25" customHeight="1" x14ac:dyDescent="0.3">
      <c r="B99" s="23" t="s">
        <v>1</v>
      </c>
      <c r="C99" s="116">
        <f>SUM(C73:D98)</f>
        <v>30552</v>
      </c>
      <c r="D99" s="116"/>
      <c r="E99" s="8">
        <f>SUM(E73:E98)</f>
        <v>751</v>
      </c>
      <c r="F99" s="8">
        <f>SUM(F73:F98)</f>
        <v>141</v>
      </c>
      <c r="G99" s="8">
        <f>SUM(G73:G98)</f>
        <v>13993</v>
      </c>
      <c r="H99" s="8">
        <f>SUM(H73:H98)</f>
        <v>3927</v>
      </c>
      <c r="I99" s="8">
        <f>SUM(I73:I98)</f>
        <v>11740</v>
      </c>
      <c r="J99" s="54"/>
      <c r="K99" s="54"/>
      <c r="L99" s="54"/>
      <c r="M99" s="54"/>
      <c r="N99" s="54"/>
      <c r="O99" s="54"/>
      <c r="P99" s="54"/>
      <c r="Q99" s="54"/>
      <c r="R99" s="40"/>
      <c r="S99" s="54"/>
      <c r="X99" s="110"/>
    </row>
    <row r="100" spans="2:24" ht="29.25" customHeight="1" x14ac:dyDescent="0.3">
      <c r="B100" s="55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40"/>
      <c r="S100" s="54"/>
      <c r="X100" s="110"/>
    </row>
    <row r="101" spans="2:24" ht="18.75" customHeight="1" x14ac:dyDescent="0.3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54"/>
      <c r="T101" s="54"/>
      <c r="X101" s="110"/>
    </row>
    <row r="102" spans="2:24" ht="30" customHeight="1" x14ac:dyDescent="0.3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 t="s">
        <v>181</v>
      </c>
      <c r="N102" s="54" t="s">
        <v>181</v>
      </c>
      <c r="O102" s="54"/>
      <c r="P102" s="54"/>
      <c r="Q102" s="54"/>
      <c r="R102" s="54"/>
      <c r="S102" s="54"/>
      <c r="T102" s="54"/>
      <c r="X102" s="110"/>
    </row>
    <row r="103" spans="2:24" ht="64.5" customHeight="1" x14ac:dyDescent="0.3">
      <c r="B103" s="79" t="s">
        <v>121</v>
      </c>
      <c r="C103" s="78"/>
      <c r="D103" s="75" t="s">
        <v>180</v>
      </c>
      <c r="E103" s="76">
        <v>2021</v>
      </c>
      <c r="F103" s="75">
        <v>2022</v>
      </c>
      <c r="G103" s="75">
        <v>2023</v>
      </c>
      <c r="H103" s="75">
        <v>2024</v>
      </c>
      <c r="I103" s="75" t="s">
        <v>119</v>
      </c>
      <c r="K103" s="54"/>
      <c r="M103" s="115" t="s">
        <v>10</v>
      </c>
      <c r="N103" s="113">
        <v>3267</v>
      </c>
      <c r="O103" s="54"/>
      <c r="P103" s="54"/>
      <c r="Q103" s="54"/>
      <c r="R103" s="54"/>
      <c r="S103" s="54"/>
      <c r="T103" s="54"/>
      <c r="X103" s="110"/>
    </row>
    <row r="104" spans="2:24" ht="18" customHeight="1" x14ac:dyDescent="0.3">
      <c r="B104" s="68" t="s">
        <v>27</v>
      </c>
      <c r="C104" s="68"/>
      <c r="D104" s="64">
        <f>SUM(E104:I104)</f>
        <v>8756</v>
      </c>
      <c r="E104" s="67">
        <v>1899</v>
      </c>
      <c r="F104" s="67">
        <v>2440</v>
      </c>
      <c r="G104" s="74">
        <v>1928</v>
      </c>
      <c r="H104" s="74">
        <v>1865</v>
      </c>
      <c r="I104" s="67">
        <v>624</v>
      </c>
      <c r="K104" s="54"/>
      <c r="M104" s="115" t="s">
        <v>9</v>
      </c>
      <c r="N104" s="113">
        <v>4990</v>
      </c>
      <c r="O104" s="54"/>
      <c r="P104" s="54"/>
      <c r="Q104" s="54"/>
      <c r="R104" s="54"/>
      <c r="S104" s="54"/>
      <c r="T104" s="54"/>
      <c r="X104" s="110"/>
    </row>
    <row r="105" spans="2:24" ht="18" customHeight="1" x14ac:dyDescent="0.3">
      <c r="B105" s="68" t="s">
        <v>26</v>
      </c>
      <c r="C105" s="68"/>
      <c r="D105" s="64">
        <f>SUM(E105:I105)</f>
        <v>19429</v>
      </c>
      <c r="E105" s="67">
        <v>3440</v>
      </c>
      <c r="F105" s="67">
        <v>5012</v>
      </c>
      <c r="G105" s="67">
        <v>4719</v>
      </c>
      <c r="H105" s="67">
        <v>4881</v>
      </c>
      <c r="I105" s="67">
        <v>1377</v>
      </c>
      <c r="K105" s="54"/>
      <c r="M105" s="115" t="s">
        <v>2</v>
      </c>
      <c r="N105" s="113">
        <v>5579</v>
      </c>
      <c r="O105" s="54"/>
      <c r="P105" s="54"/>
      <c r="Q105" s="54"/>
      <c r="R105" s="54"/>
      <c r="S105" s="54"/>
      <c r="T105" s="54"/>
      <c r="X105" s="110"/>
    </row>
    <row r="106" spans="2:24" ht="18" customHeight="1" x14ac:dyDescent="0.3">
      <c r="B106" s="68" t="s">
        <v>25</v>
      </c>
      <c r="C106" s="68"/>
      <c r="D106" s="64">
        <f>SUM(E106:I106)</f>
        <v>14950</v>
      </c>
      <c r="E106" s="67">
        <v>3118</v>
      </c>
      <c r="F106" s="67">
        <v>3882</v>
      </c>
      <c r="G106" s="67">
        <v>3423</v>
      </c>
      <c r="H106" s="67">
        <v>3581</v>
      </c>
      <c r="I106" s="67">
        <v>946</v>
      </c>
      <c r="K106" s="54"/>
      <c r="M106" s="115" t="s">
        <v>3</v>
      </c>
      <c r="N106" s="113">
        <v>5875</v>
      </c>
      <c r="O106" s="54"/>
      <c r="P106" s="54"/>
      <c r="Q106" s="54"/>
      <c r="R106" s="54"/>
      <c r="S106" s="54"/>
      <c r="T106" s="54"/>
      <c r="X106" s="110"/>
    </row>
    <row r="107" spans="2:24" ht="18" customHeight="1" x14ac:dyDescent="0.3">
      <c r="B107" s="68" t="s">
        <v>24</v>
      </c>
      <c r="C107" s="68"/>
      <c r="D107" s="64">
        <f>SUM(E107:I107)</f>
        <v>31231</v>
      </c>
      <c r="E107" s="67">
        <v>7842</v>
      </c>
      <c r="F107" s="67">
        <v>7818</v>
      </c>
      <c r="G107" s="67">
        <v>6805</v>
      </c>
      <c r="H107" s="67">
        <v>6935</v>
      </c>
      <c r="I107" s="67">
        <v>1831</v>
      </c>
      <c r="K107" s="54"/>
      <c r="M107" s="115" t="s">
        <v>27</v>
      </c>
      <c r="N107" s="113">
        <v>8756</v>
      </c>
      <c r="O107" s="54"/>
      <c r="P107" s="54"/>
      <c r="Q107" s="54"/>
      <c r="R107" s="54"/>
      <c r="S107" s="54"/>
      <c r="T107" s="54"/>
      <c r="X107" s="110"/>
    </row>
    <row r="108" spans="2:24" ht="18" customHeight="1" x14ac:dyDescent="0.3">
      <c r="B108" s="68" t="s">
        <v>23</v>
      </c>
      <c r="C108" s="68"/>
      <c r="D108" s="64">
        <f>SUM(E108:I108)</f>
        <v>17417</v>
      </c>
      <c r="E108" s="67">
        <v>3641</v>
      </c>
      <c r="F108" s="67">
        <v>4156</v>
      </c>
      <c r="G108" s="67">
        <v>3878</v>
      </c>
      <c r="H108" s="67">
        <v>4515</v>
      </c>
      <c r="I108" s="67">
        <v>1227</v>
      </c>
      <c r="K108" s="54"/>
      <c r="M108" s="115" t="s">
        <v>19</v>
      </c>
      <c r="N108" s="113">
        <v>8760</v>
      </c>
      <c r="O108" s="54"/>
      <c r="P108" s="54"/>
      <c r="Q108" s="54"/>
      <c r="R108" s="54"/>
      <c r="S108" s="54"/>
      <c r="T108" s="54"/>
      <c r="X108" s="110"/>
    </row>
    <row r="109" spans="2:24" ht="18" customHeight="1" x14ac:dyDescent="0.3">
      <c r="B109" s="68" t="s">
        <v>22</v>
      </c>
      <c r="C109" s="68"/>
      <c r="D109" s="64">
        <f>SUM(E109:I109)</f>
        <v>15517</v>
      </c>
      <c r="E109" s="67">
        <v>3028</v>
      </c>
      <c r="F109" s="67">
        <v>4319</v>
      </c>
      <c r="G109" s="67">
        <v>3479</v>
      </c>
      <c r="H109" s="67">
        <v>3663</v>
      </c>
      <c r="I109" s="67">
        <v>1028</v>
      </c>
      <c r="K109" s="54"/>
      <c r="M109" s="115" t="s">
        <v>11</v>
      </c>
      <c r="N109" s="113">
        <v>9215</v>
      </c>
      <c r="O109" s="54"/>
      <c r="P109" s="54"/>
      <c r="Q109" s="54"/>
      <c r="R109" s="54"/>
      <c r="S109" s="54"/>
      <c r="T109" s="54"/>
      <c r="X109" s="110"/>
    </row>
    <row r="110" spans="2:24" ht="18" customHeight="1" x14ac:dyDescent="0.3">
      <c r="B110" s="68" t="s">
        <v>21</v>
      </c>
      <c r="C110" s="68"/>
      <c r="D110" s="64">
        <f>SUM(E110:I110)</f>
        <v>15840</v>
      </c>
      <c r="E110" s="67">
        <v>3333</v>
      </c>
      <c r="F110" s="67">
        <v>3971</v>
      </c>
      <c r="G110" s="67">
        <v>3625</v>
      </c>
      <c r="H110" s="67">
        <v>3889</v>
      </c>
      <c r="I110" s="67">
        <v>1022</v>
      </c>
      <c r="K110" s="54"/>
      <c r="M110" s="115" t="s">
        <v>8</v>
      </c>
      <c r="N110" s="113">
        <v>9307</v>
      </c>
      <c r="O110" s="54"/>
      <c r="P110" s="54"/>
      <c r="Q110" s="54"/>
      <c r="R110" s="54"/>
      <c r="S110" s="54"/>
      <c r="T110" s="54"/>
      <c r="X110" s="110"/>
    </row>
    <row r="111" spans="2:24" ht="18" customHeight="1" x14ac:dyDescent="0.3">
      <c r="B111" s="68" t="s">
        <v>20</v>
      </c>
      <c r="C111" s="68"/>
      <c r="D111" s="64">
        <f>SUM(E111:I111)</f>
        <v>32006</v>
      </c>
      <c r="E111" s="67">
        <v>6278</v>
      </c>
      <c r="F111" s="67">
        <v>7639</v>
      </c>
      <c r="G111" s="67">
        <v>7929</v>
      </c>
      <c r="H111" s="67">
        <v>8058</v>
      </c>
      <c r="I111" s="67">
        <v>2102</v>
      </c>
      <c r="K111" s="54"/>
      <c r="M111" s="115" t="s">
        <v>4</v>
      </c>
      <c r="N111" s="113">
        <v>9934</v>
      </c>
      <c r="O111" s="54"/>
      <c r="P111" s="54"/>
      <c r="Q111" s="54"/>
      <c r="R111" s="54"/>
      <c r="S111" s="54"/>
      <c r="T111" s="54"/>
      <c r="X111" s="110"/>
    </row>
    <row r="112" spans="2:24" ht="18" customHeight="1" x14ac:dyDescent="0.3">
      <c r="B112" s="68" t="s">
        <v>19</v>
      </c>
      <c r="C112" s="68"/>
      <c r="D112" s="64">
        <f>SUM(E112:I112)</f>
        <v>8760</v>
      </c>
      <c r="E112" s="67">
        <v>1962</v>
      </c>
      <c r="F112" s="67">
        <v>2075</v>
      </c>
      <c r="G112" s="67">
        <v>2066</v>
      </c>
      <c r="H112" s="67">
        <v>2140</v>
      </c>
      <c r="I112" s="67">
        <v>517</v>
      </c>
      <c r="K112" s="54"/>
      <c r="M112" s="115" t="s">
        <v>14</v>
      </c>
      <c r="N112" s="113">
        <v>10631</v>
      </c>
      <c r="O112" s="54"/>
      <c r="P112" s="54"/>
      <c r="Q112" s="54"/>
      <c r="R112" s="54"/>
      <c r="S112" s="54"/>
      <c r="T112" s="54"/>
      <c r="X112" s="110"/>
    </row>
    <row r="113" spans="2:24" ht="18" customHeight="1" x14ac:dyDescent="0.3">
      <c r="B113" s="68" t="s">
        <v>18</v>
      </c>
      <c r="C113" s="68"/>
      <c r="D113" s="64">
        <f>SUM(E113:I113)</f>
        <v>12394</v>
      </c>
      <c r="E113" s="67">
        <v>2719</v>
      </c>
      <c r="F113" s="67">
        <v>3095</v>
      </c>
      <c r="G113" s="67">
        <v>2800</v>
      </c>
      <c r="H113" s="67">
        <v>3017</v>
      </c>
      <c r="I113" s="67">
        <v>763</v>
      </c>
      <c r="K113" s="54"/>
      <c r="M113" s="115" t="s">
        <v>18</v>
      </c>
      <c r="N113" s="113">
        <v>12394</v>
      </c>
      <c r="O113" s="54"/>
      <c r="P113" s="54"/>
      <c r="Q113" s="54"/>
      <c r="R113" s="54"/>
      <c r="S113" s="54"/>
      <c r="T113" s="54"/>
      <c r="X113" s="110"/>
    </row>
    <row r="114" spans="2:24" ht="18" customHeight="1" x14ac:dyDescent="0.3">
      <c r="B114" s="68" t="s">
        <v>17</v>
      </c>
      <c r="C114" s="68"/>
      <c r="D114" s="64">
        <f>SUM(E114:I114)</f>
        <v>20959</v>
      </c>
      <c r="E114" s="67">
        <v>5945</v>
      </c>
      <c r="F114" s="67">
        <v>4952</v>
      </c>
      <c r="G114" s="67">
        <v>4434</v>
      </c>
      <c r="H114" s="67">
        <v>4459</v>
      </c>
      <c r="I114" s="67">
        <v>1169</v>
      </c>
      <c r="K114" s="54"/>
      <c r="M114" s="115" t="s">
        <v>25</v>
      </c>
      <c r="N114" s="113">
        <v>14950</v>
      </c>
      <c r="O114" s="54"/>
      <c r="P114" s="54"/>
      <c r="Q114" s="54"/>
      <c r="R114" s="54"/>
      <c r="S114" s="54"/>
      <c r="T114" s="54"/>
      <c r="X114" s="110"/>
    </row>
    <row r="115" spans="2:24" ht="18" customHeight="1" x14ac:dyDescent="0.3">
      <c r="B115" s="68" t="s">
        <v>16</v>
      </c>
      <c r="C115" s="68"/>
      <c r="D115" s="64">
        <f>SUM(E115:I115)</f>
        <v>39109</v>
      </c>
      <c r="E115" s="67">
        <v>7564</v>
      </c>
      <c r="F115" s="67">
        <v>9079</v>
      </c>
      <c r="G115" s="67">
        <v>9810</v>
      </c>
      <c r="H115" s="67">
        <v>9974</v>
      </c>
      <c r="I115" s="67">
        <v>2682</v>
      </c>
      <c r="K115" s="54"/>
      <c r="M115" s="115" t="s">
        <v>22</v>
      </c>
      <c r="N115" s="113">
        <v>15517</v>
      </c>
      <c r="O115" s="54"/>
      <c r="P115" s="54"/>
      <c r="Q115" s="54"/>
      <c r="R115" s="54"/>
      <c r="S115" s="54"/>
      <c r="T115" s="54"/>
      <c r="X115" s="110"/>
    </row>
    <row r="116" spans="2:24" ht="18" customHeight="1" x14ac:dyDescent="0.3">
      <c r="B116" s="68" t="s">
        <v>15</v>
      </c>
      <c r="C116" s="68"/>
      <c r="D116" s="64">
        <f>SUM(E116:I116)</f>
        <v>27306</v>
      </c>
      <c r="E116" s="67">
        <v>5201</v>
      </c>
      <c r="F116" s="67">
        <v>6475</v>
      </c>
      <c r="G116" s="67">
        <v>6737</v>
      </c>
      <c r="H116" s="67">
        <v>7011</v>
      </c>
      <c r="I116" s="67">
        <v>1882</v>
      </c>
      <c r="K116" s="54"/>
      <c r="M116" s="115" t="s">
        <v>7</v>
      </c>
      <c r="N116" s="113">
        <v>15544</v>
      </c>
      <c r="O116" s="54"/>
      <c r="P116" s="54"/>
      <c r="Q116" s="54"/>
      <c r="R116" s="54"/>
      <c r="S116" s="54"/>
      <c r="T116" s="54"/>
      <c r="U116" s="54"/>
      <c r="V116" s="54"/>
      <c r="W116" s="54"/>
      <c r="X116" s="110"/>
    </row>
    <row r="117" spans="2:24" ht="18" customHeight="1" x14ac:dyDescent="0.3">
      <c r="B117" s="68" t="s">
        <v>14</v>
      </c>
      <c r="C117" s="68"/>
      <c r="D117" s="64">
        <f>SUM(E117:I117)</f>
        <v>10631</v>
      </c>
      <c r="E117" s="67">
        <v>2648</v>
      </c>
      <c r="F117" s="67">
        <v>2493</v>
      </c>
      <c r="G117" s="67">
        <v>2435</v>
      </c>
      <c r="H117" s="67">
        <v>2372</v>
      </c>
      <c r="I117" s="67">
        <v>683</v>
      </c>
      <c r="K117" s="54"/>
      <c r="M117" s="115" t="s">
        <v>21</v>
      </c>
      <c r="N117" s="113">
        <v>15840</v>
      </c>
      <c r="O117" s="54"/>
      <c r="P117" s="54"/>
      <c r="Q117" s="54"/>
      <c r="R117" s="54"/>
      <c r="S117" s="54"/>
      <c r="T117" s="54"/>
      <c r="U117" s="54"/>
      <c r="V117" s="54"/>
      <c r="W117" s="54"/>
      <c r="X117" s="110"/>
    </row>
    <row r="118" spans="2:24" ht="18" customHeight="1" x14ac:dyDescent="0.3">
      <c r="B118" s="68" t="s">
        <v>13</v>
      </c>
      <c r="C118" s="68"/>
      <c r="D118" s="64">
        <f>SUM(E118:I118)</f>
        <v>69379</v>
      </c>
      <c r="E118" s="67">
        <v>15678</v>
      </c>
      <c r="F118" s="67">
        <v>16894</v>
      </c>
      <c r="G118" s="67">
        <v>15975</v>
      </c>
      <c r="H118" s="67">
        <v>16483</v>
      </c>
      <c r="I118" s="67">
        <v>4349</v>
      </c>
      <c r="K118" s="54"/>
      <c r="M118" s="115" t="s">
        <v>6</v>
      </c>
      <c r="N118" s="113">
        <v>15843</v>
      </c>
      <c r="O118" s="54"/>
      <c r="P118" s="54"/>
      <c r="Q118" s="54"/>
      <c r="R118" s="54"/>
      <c r="S118" s="54"/>
      <c r="T118" s="54"/>
      <c r="U118" s="54"/>
      <c r="V118" s="54"/>
      <c r="W118" s="54"/>
      <c r="X118" s="110"/>
    </row>
    <row r="119" spans="2:24" ht="18" customHeight="1" x14ac:dyDescent="0.3">
      <c r="B119" s="68" t="s">
        <v>12</v>
      </c>
      <c r="C119" s="68"/>
      <c r="D119" s="64">
        <f>SUM(E119:I119)</f>
        <v>22918</v>
      </c>
      <c r="E119" s="67">
        <v>5514</v>
      </c>
      <c r="F119" s="67">
        <v>6320</v>
      </c>
      <c r="G119" s="67">
        <v>4757</v>
      </c>
      <c r="H119" s="67">
        <v>4945</v>
      </c>
      <c r="I119" s="67">
        <v>1382</v>
      </c>
      <c r="K119" s="54"/>
      <c r="M119" s="115" t="s">
        <v>23</v>
      </c>
      <c r="N119" s="113">
        <v>17417</v>
      </c>
      <c r="O119" s="54"/>
      <c r="P119" s="54"/>
      <c r="Q119" s="54"/>
      <c r="R119" s="54"/>
      <c r="S119" s="54"/>
      <c r="T119" s="54"/>
      <c r="U119" s="54"/>
      <c r="V119" s="54"/>
      <c r="W119" s="54"/>
      <c r="X119" s="110"/>
    </row>
    <row r="120" spans="2:24" ht="18" customHeight="1" x14ac:dyDescent="0.3">
      <c r="B120" s="68" t="s">
        <v>11</v>
      </c>
      <c r="C120" s="68"/>
      <c r="D120" s="64">
        <f>SUM(E120:I120)</f>
        <v>9215</v>
      </c>
      <c r="E120" s="67">
        <v>1787</v>
      </c>
      <c r="F120" s="67">
        <v>2547</v>
      </c>
      <c r="G120" s="67">
        <v>2254</v>
      </c>
      <c r="H120" s="67">
        <v>2001</v>
      </c>
      <c r="I120" s="67">
        <v>626</v>
      </c>
      <c r="K120" s="54"/>
      <c r="M120" s="115" t="s">
        <v>26</v>
      </c>
      <c r="N120" s="113">
        <v>19429</v>
      </c>
      <c r="O120" s="54"/>
      <c r="P120" s="54"/>
      <c r="Q120" s="54"/>
      <c r="R120" s="54"/>
      <c r="S120" s="54"/>
      <c r="T120" s="54"/>
      <c r="U120" s="54"/>
      <c r="V120" s="54"/>
      <c r="W120" s="54"/>
      <c r="X120" s="110"/>
    </row>
    <row r="121" spans="2:24" ht="18" customHeight="1" x14ac:dyDescent="0.3">
      <c r="B121" s="68" t="s">
        <v>10</v>
      </c>
      <c r="C121" s="68"/>
      <c r="D121" s="64">
        <f>SUM(E121:I121)</f>
        <v>3267</v>
      </c>
      <c r="E121" s="67">
        <v>776</v>
      </c>
      <c r="F121" s="67">
        <v>801</v>
      </c>
      <c r="G121" s="67">
        <v>736</v>
      </c>
      <c r="H121" s="67">
        <v>749</v>
      </c>
      <c r="I121" s="67">
        <v>205</v>
      </c>
      <c r="K121" s="54"/>
      <c r="M121" s="115" t="s">
        <v>5</v>
      </c>
      <c r="N121" s="113">
        <v>20681</v>
      </c>
      <c r="O121" s="54"/>
      <c r="P121" s="54"/>
      <c r="Q121" s="54"/>
      <c r="R121" s="54"/>
      <c r="S121" s="54"/>
      <c r="T121" s="54"/>
      <c r="U121" s="54"/>
      <c r="V121" s="54"/>
      <c r="W121" s="54"/>
      <c r="X121" s="110"/>
    </row>
    <row r="122" spans="2:24" ht="18" customHeight="1" x14ac:dyDescent="0.3">
      <c r="B122" s="68" t="s">
        <v>9</v>
      </c>
      <c r="C122" s="68"/>
      <c r="D122" s="64">
        <f>SUM(E122:I122)</f>
        <v>4990</v>
      </c>
      <c r="E122" s="67">
        <v>1284</v>
      </c>
      <c r="F122" s="67">
        <v>1543</v>
      </c>
      <c r="G122" s="67">
        <v>929</v>
      </c>
      <c r="H122" s="67">
        <v>969</v>
      </c>
      <c r="I122" s="67">
        <v>265</v>
      </c>
      <c r="K122" s="54"/>
      <c r="M122" s="115" t="s">
        <v>17</v>
      </c>
      <c r="N122" s="113">
        <v>20959</v>
      </c>
      <c r="O122" s="54"/>
      <c r="P122" s="54"/>
      <c r="Q122" s="54"/>
      <c r="R122" s="54"/>
      <c r="S122" s="54"/>
      <c r="T122" s="54"/>
      <c r="U122" s="54"/>
      <c r="V122" s="54"/>
      <c r="W122" s="54"/>
      <c r="X122" s="110"/>
    </row>
    <row r="123" spans="2:24" ht="18" customHeight="1" x14ac:dyDescent="0.3">
      <c r="B123" s="68" t="s">
        <v>8</v>
      </c>
      <c r="C123" s="68"/>
      <c r="D123" s="64">
        <f>SUM(E123:I123)</f>
        <v>9307</v>
      </c>
      <c r="E123" s="67">
        <v>2070</v>
      </c>
      <c r="F123" s="67">
        <v>2318</v>
      </c>
      <c r="G123" s="67">
        <v>1994</v>
      </c>
      <c r="H123" s="67">
        <v>2316</v>
      </c>
      <c r="I123" s="67">
        <v>609</v>
      </c>
      <c r="K123" s="54"/>
      <c r="M123" s="115" t="s">
        <v>12</v>
      </c>
      <c r="N123" s="113">
        <v>22918</v>
      </c>
      <c r="O123" s="54"/>
      <c r="P123" s="54"/>
      <c r="Q123" s="54"/>
      <c r="R123" s="54"/>
      <c r="S123" s="54"/>
      <c r="T123" s="54"/>
      <c r="U123" s="54"/>
      <c r="V123" s="54"/>
      <c r="W123" s="54"/>
      <c r="X123" s="110"/>
    </row>
    <row r="124" spans="2:24" ht="18" customHeight="1" x14ac:dyDescent="0.3">
      <c r="B124" s="68" t="s">
        <v>7</v>
      </c>
      <c r="C124" s="68"/>
      <c r="D124" s="64">
        <f>SUM(E124:I124)</f>
        <v>15544</v>
      </c>
      <c r="E124" s="67">
        <v>3623</v>
      </c>
      <c r="F124" s="67">
        <v>3650</v>
      </c>
      <c r="G124" s="67">
        <v>3322</v>
      </c>
      <c r="H124" s="67">
        <v>3891</v>
      </c>
      <c r="I124" s="67">
        <v>1058</v>
      </c>
      <c r="K124" s="54"/>
      <c r="M124" s="115" t="s">
        <v>15</v>
      </c>
      <c r="N124" s="113">
        <v>27306</v>
      </c>
      <c r="O124" s="54"/>
      <c r="P124" s="54"/>
      <c r="Q124" s="54"/>
      <c r="R124" s="54"/>
      <c r="S124" s="54"/>
      <c r="T124" s="54"/>
      <c r="U124" s="54"/>
      <c r="V124" s="54"/>
      <c r="W124" s="54"/>
      <c r="X124" s="110"/>
    </row>
    <row r="125" spans="2:24" ht="18" customHeight="1" x14ac:dyDescent="0.3">
      <c r="B125" s="68" t="s">
        <v>6</v>
      </c>
      <c r="C125" s="68"/>
      <c r="D125" s="64">
        <f>SUM(E125:I125)</f>
        <v>15843</v>
      </c>
      <c r="E125" s="67">
        <v>3572</v>
      </c>
      <c r="F125" s="67">
        <v>3932</v>
      </c>
      <c r="G125" s="67">
        <v>3258</v>
      </c>
      <c r="H125" s="67">
        <v>4018</v>
      </c>
      <c r="I125" s="67">
        <v>1063</v>
      </c>
      <c r="K125" s="54"/>
      <c r="M125" s="115" t="s">
        <v>24</v>
      </c>
      <c r="N125" s="113">
        <v>31231</v>
      </c>
      <c r="O125" s="54"/>
      <c r="P125" s="54"/>
      <c r="Q125" s="54"/>
      <c r="R125" s="54"/>
      <c r="S125" s="54"/>
      <c r="T125" s="54"/>
      <c r="U125" s="54"/>
      <c r="V125" s="54"/>
      <c r="W125" s="54"/>
      <c r="X125" s="110"/>
    </row>
    <row r="126" spans="2:24" ht="18" customHeight="1" x14ac:dyDescent="0.3">
      <c r="B126" s="68" t="s">
        <v>5</v>
      </c>
      <c r="C126" s="68"/>
      <c r="D126" s="64">
        <f>SUM(E126:I126)</f>
        <v>20681</v>
      </c>
      <c r="E126" s="67">
        <v>4092</v>
      </c>
      <c r="F126" s="67">
        <v>5492</v>
      </c>
      <c r="G126" s="67">
        <v>4536</v>
      </c>
      <c r="H126" s="67">
        <v>4848</v>
      </c>
      <c r="I126" s="67">
        <v>1713</v>
      </c>
      <c r="K126" s="54"/>
      <c r="M126" s="115" t="s">
        <v>20</v>
      </c>
      <c r="N126" s="113">
        <v>32006</v>
      </c>
      <c r="O126" s="54"/>
      <c r="P126" s="54"/>
      <c r="Q126" s="54"/>
      <c r="R126" s="54"/>
      <c r="S126" s="54"/>
      <c r="T126" s="54"/>
      <c r="U126" s="54"/>
      <c r="V126" s="54"/>
      <c r="W126" s="54"/>
      <c r="X126" s="110"/>
    </row>
    <row r="127" spans="2:24" ht="18" customHeight="1" x14ac:dyDescent="0.3">
      <c r="B127" s="68" t="s">
        <v>4</v>
      </c>
      <c r="C127" s="68"/>
      <c r="D127" s="64">
        <f>SUM(E127:I127)</f>
        <v>9934</v>
      </c>
      <c r="E127" s="67">
        <v>2279</v>
      </c>
      <c r="F127" s="67">
        <v>2481</v>
      </c>
      <c r="G127" s="67">
        <v>2222</v>
      </c>
      <c r="H127" s="67">
        <v>2365</v>
      </c>
      <c r="I127" s="67">
        <v>587</v>
      </c>
      <c r="K127" s="54"/>
      <c r="M127" s="115" t="s">
        <v>16</v>
      </c>
      <c r="N127" s="113">
        <v>39109</v>
      </c>
      <c r="O127" s="54"/>
      <c r="P127" s="54"/>
      <c r="Q127" s="54"/>
      <c r="R127" s="54"/>
      <c r="S127" s="54"/>
      <c r="T127" s="54"/>
      <c r="U127" s="54"/>
      <c r="V127" s="54"/>
      <c r="W127" s="54"/>
      <c r="X127" s="110"/>
    </row>
    <row r="128" spans="2:24" ht="18" customHeight="1" thickBot="1" x14ac:dyDescent="0.35">
      <c r="B128" s="68" t="s">
        <v>3</v>
      </c>
      <c r="C128" s="68"/>
      <c r="D128" s="64">
        <f>SUM(E128:I128)</f>
        <v>5875</v>
      </c>
      <c r="E128" s="67">
        <v>1215</v>
      </c>
      <c r="F128" s="67">
        <v>1456</v>
      </c>
      <c r="G128" s="67">
        <v>1304</v>
      </c>
      <c r="H128" s="67">
        <v>1466</v>
      </c>
      <c r="I128" s="67">
        <v>434</v>
      </c>
      <c r="K128" s="54"/>
      <c r="M128" s="114" t="s">
        <v>13</v>
      </c>
      <c r="N128" s="113">
        <v>69379</v>
      </c>
      <c r="O128" s="54"/>
      <c r="P128" s="54"/>
      <c r="Q128" s="54"/>
      <c r="R128" s="54"/>
      <c r="S128" s="54"/>
      <c r="T128" s="54"/>
      <c r="U128" s="54"/>
      <c r="V128" s="54"/>
      <c r="W128" s="54"/>
      <c r="X128" s="110"/>
    </row>
    <row r="129" spans="2:24" ht="18" customHeight="1" thickBot="1" x14ac:dyDescent="0.35">
      <c r="B129" s="65" t="s">
        <v>2</v>
      </c>
      <c r="C129" s="65"/>
      <c r="D129" s="64">
        <f>SUM(E129:I129)</f>
        <v>5579</v>
      </c>
      <c r="E129" s="63">
        <v>998</v>
      </c>
      <c r="F129" s="63">
        <v>1620</v>
      </c>
      <c r="G129" s="63">
        <v>1396</v>
      </c>
      <c r="H129" s="63">
        <v>1157</v>
      </c>
      <c r="I129" s="67">
        <v>408</v>
      </c>
      <c r="K129" s="54"/>
      <c r="L129" s="54"/>
      <c r="M129" s="112"/>
      <c r="N129" s="112"/>
      <c r="O129" s="54"/>
      <c r="P129" s="54"/>
      <c r="Q129" s="54"/>
      <c r="R129" s="54"/>
      <c r="S129" s="54"/>
      <c r="T129" s="54"/>
      <c r="U129" s="54"/>
      <c r="V129" s="54"/>
      <c r="W129" s="54"/>
      <c r="X129" s="110"/>
    </row>
    <row r="130" spans="2:24" ht="19.5" customHeight="1" x14ac:dyDescent="0.3">
      <c r="B130" s="23" t="s">
        <v>1</v>
      </c>
      <c r="C130" s="23"/>
      <c r="D130" s="8">
        <f>SUM(E130:I130)</f>
        <v>466837</v>
      </c>
      <c r="E130" s="8">
        <f>SUM(E104:E129)</f>
        <v>101506</v>
      </c>
      <c r="F130" s="8">
        <f>SUM(F104:F129)</f>
        <v>116460</v>
      </c>
      <c r="G130" s="8">
        <f>SUM(G104:G129)</f>
        <v>106751</v>
      </c>
      <c r="H130" s="8">
        <f>SUM(H104:H129)</f>
        <v>111568</v>
      </c>
      <c r="I130" s="8">
        <f>SUM(I104:I129)</f>
        <v>30552</v>
      </c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110"/>
    </row>
    <row r="131" spans="2:24" ht="19.5" customHeight="1" thickBot="1" x14ac:dyDescent="0.35">
      <c r="B131" s="60" t="s">
        <v>88</v>
      </c>
      <c r="C131" s="60"/>
      <c r="D131" s="59">
        <f>SUM(E131:I131)</f>
        <v>1</v>
      </c>
      <c r="E131" s="59">
        <f>E130/$D$130</f>
        <v>0.21743349391757721</v>
      </c>
      <c r="F131" s="59">
        <f>F130/$D$130</f>
        <v>0.24946608773511955</v>
      </c>
      <c r="G131" s="59">
        <f>G130/$D$130</f>
        <v>0.22866867878938474</v>
      </c>
      <c r="H131" s="59">
        <f>H130/$D$130</f>
        <v>0.23898705543905047</v>
      </c>
      <c r="I131" s="59">
        <f>I130/$D$130</f>
        <v>6.5444684118868043E-2</v>
      </c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110"/>
    </row>
    <row r="132" spans="2:24" ht="30" customHeight="1" x14ac:dyDescent="0.3">
      <c r="B132" s="55" t="s">
        <v>110</v>
      </c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110"/>
    </row>
    <row r="133" spans="2:24" s="2" customFormat="1" ht="9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4" s="2" customFormat="1" ht="9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4" s="2" customFormat="1" ht="12.6" customHeight="1" x14ac:dyDescent="0.25">
      <c r="B135" s="111" t="s">
        <v>179</v>
      </c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0"/>
    </row>
    <row r="136" spans="2:24" s="2" customFormat="1" ht="27.75" customHeight="1" x14ac:dyDescent="0.25"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110"/>
    </row>
    <row r="137" spans="2:24" s="2" customFormat="1" ht="27.75" customHeight="1" x14ac:dyDescent="0.25"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110"/>
    </row>
    <row r="138" spans="2:24" s="2" customFormat="1" ht="20.2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4" s="2" customFormat="1" ht="20.2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4" s="2" customFormat="1" ht="20.2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4" s="2" customFormat="1" ht="32.25" customHeight="1" x14ac:dyDescent="0.3">
      <c r="B141" s="109" t="s">
        <v>42</v>
      </c>
      <c r="C141" s="109" t="s">
        <v>1</v>
      </c>
      <c r="D141" s="37" t="s">
        <v>29</v>
      </c>
      <c r="E141" s="37" t="s">
        <v>28</v>
      </c>
      <c r="F141" s="1"/>
      <c r="G141" s="1"/>
      <c r="H141" s="1"/>
      <c r="I141" s="1"/>
      <c r="J141" s="1"/>
      <c r="K141" s="1"/>
      <c r="L141" s="1"/>
      <c r="N141" s="109" t="s">
        <v>178</v>
      </c>
      <c r="O141" s="13" t="s">
        <v>1</v>
      </c>
      <c r="P141" s="93" t="s">
        <v>88</v>
      </c>
      <c r="Q141" s="92" t="s">
        <v>29</v>
      </c>
      <c r="R141" s="92" t="s">
        <v>28</v>
      </c>
      <c r="T141" s="1"/>
      <c r="U141" s="1"/>
      <c r="V141" s="1"/>
      <c r="W141" s="1"/>
    </row>
    <row r="142" spans="2:24" s="2" customFormat="1" ht="20.25" customHeight="1" x14ac:dyDescent="0.3">
      <c r="B142" s="12" t="s">
        <v>41</v>
      </c>
      <c r="C142" s="11">
        <f>SUM(D142:E142)</f>
        <v>61165</v>
      </c>
      <c r="D142" s="10">
        <v>34971</v>
      </c>
      <c r="E142" s="10">
        <v>26194</v>
      </c>
      <c r="F142" s="1"/>
      <c r="G142" s="1"/>
      <c r="H142" s="1"/>
      <c r="I142" s="1"/>
      <c r="J142" s="1"/>
      <c r="K142" s="1"/>
      <c r="L142" s="1"/>
      <c r="N142" s="108" t="s">
        <v>177</v>
      </c>
      <c r="O142" s="101">
        <f>SUM(Q142:R142)</f>
        <v>115</v>
      </c>
      <c r="P142" s="100">
        <f>O142/$O$149</f>
        <v>2.2581474943399041E-4</v>
      </c>
      <c r="Q142" s="107">
        <v>64</v>
      </c>
      <c r="R142" s="106">
        <v>51</v>
      </c>
      <c r="T142" s="1"/>
      <c r="U142" s="1"/>
      <c r="V142" s="1"/>
      <c r="W142" s="1"/>
    </row>
    <row r="143" spans="2:24" s="2" customFormat="1" ht="20.25" customHeight="1" x14ac:dyDescent="0.3">
      <c r="B143" s="105" t="s">
        <v>40</v>
      </c>
      <c r="C143" s="11">
        <f>SUM(D143:E143)</f>
        <v>98008</v>
      </c>
      <c r="D143" s="10">
        <v>53120</v>
      </c>
      <c r="E143" s="10">
        <v>44888</v>
      </c>
      <c r="F143" s="1"/>
      <c r="G143" s="1"/>
      <c r="H143" s="1"/>
      <c r="I143" s="1"/>
      <c r="J143" s="1"/>
      <c r="K143" s="1"/>
      <c r="L143" s="1"/>
      <c r="N143" s="102" t="s">
        <v>176</v>
      </c>
      <c r="O143" s="101">
        <f>SUM(Q143:R143)</f>
        <v>1284</v>
      </c>
      <c r="P143" s="100">
        <f>O143/$O$149</f>
        <v>2.5212707675934237E-3</v>
      </c>
      <c r="Q143" s="99">
        <v>718</v>
      </c>
      <c r="R143" s="98">
        <v>566</v>
      </c>
      <c r="T143" s="1"/>
      <c r="U143" s="1"/>
      <c r="V143" s="1"/>
      <c r="W143" s="1"/>
    </row>
    <row r="144" spans="2:24" s="2" customFormat="1" ht="20.25" customHeight="1" x14ac:dyDescent="0.3">
      <c r="B144" s="105" t="s">
        <v>39</v>
      </c>
      <c r="C144" s="11">
        <f>SUM(D144:E144)</f>
        <v>197374</v>
      </c>
      <c r="D144" s="10">
        <v>125587</v>
      </c>
      <c r="E144" s="10">
        <v>71787</v>
      </c>
      <c r="F144" s="1"/>
      <c r="G144" s="1"/>
      <c r="H144" s="1"/>
      <c r="I144" s="1"/>
      <c r="J144" s="1"/>
      <c r="K144" s="1"/>
      <c r="L144" s="1"/>
      <c r="N144" s="102" t="s">
        <v>175</v>
      </c>
      <c r="O144" s="101">
        <f>SUM(Q144:R144)</f>
        <v>18395</v>
      </c>
      <c r="P144" s="100">
        <f>O144/$O$149</f>
        <v>3.612054187685438E-2</v>
      </c>
      <c r="Q144" s="99">
        <v>9686</v>
      </c>
      <c r="R144" s="98">
        <v>8709</v>
      </c>
      <c r="T144" s="1"/>
      <c r="U144" s="1"/>
      <c r="V144" s="1"/>
      <c r="W144" s="1"/>
    </row>
    <row r="145" spans="2:24" s="2" customFormat="1" ht="20.25" customHeight="1" thickBot="1" x14ac:dyDescent="0.35">
      <c r="B145" s="104" t="s">
        <v>38</v>
      </c>
      <c r="C145" s="11">
        <f>SUM(D145:E145)</f>
        <v>152720</v>
      </c>
      <c r="D145" s="10">
        <v>90489</v>
      </c>
      <c r="E145" s="10">
        <v>62231</v>
      </c>
      <c r="F145" s="1"/>
      <c r="G145" s="1"/>
      <c r="H145" s="1"/>
      <c r="I145" s="1"/>
      <c r="J145" s="1"/>
      <c r="K145" s="1"/>
      <c r="L145" s="1"/>
      <c r="N145" s="102" t="s">
        <v>174</v>
      </c>
      <c r="O145" s="101">
        <f>SUM(Q145:R145)</f>
        <v>23908</v>
      </c>
      <c r="P145" s="100">
        <f>O145/$O$149</f>
        <v>4.6945904604068202E-2</v>
      </c>
      <c r="Q145" s="99">
        <v>12938</v>
      </c>
      <c r="R145" s="98">
        <v>10970</v>
      </c>
      <c r="T145" s="1"/>
      <c r="U145" s="1"/>
      <c r="V145" s="1"/>
      <c r="W145" s="1"/>
    </row>
    <row r="146" spans="2:24" s="2" customFormat="1" ht="20.25" customHeight="1" x14ac:dyDescent="0.3">
      <c r="B146" s="23" t="s">
        <v>1</v>
      </c>
      <c r="C146" s="8">
        <f>SUM(C142:C145)</f>
        <v>509267</v>
      </c>
      <c r="D146" s="8">
        <f>SUM(D142:D145)</f>
        <v>304167</v>
      </c>
      <c r="E146" s="8">
        <f>SUM(E142:E145)</f>
        <v>205100</v>
      </c>
      <c r="F146" s="1"/>
      <c r="G146" s="1"/>
      <c r="H146" s="1"/>
      <c r="I146" s="1"/>
      <c r="J146" s="1"/>
      <c r="K146" s="1"/>
      <c r="L146" s="1"/>
      <c r="N146" s="102" t="s">
        <v>173</v>
      </c>
      <c r="O146" s="101">
        <f>SUM(Q146:R146)</f>
        <v>115301</v>
      </c>
      <c r="P146" s="100">
        <f>O146/$O$149</f>
        <v>0.22640579499555244</v>
      </c>
      <c r="Q146" s="99">
        <v>60870</v>
      </c>
      <c r="R146" s="98">
        <v>54431</v>
      </c>
      <c r="T146" s="1"/>
      <c r="U146" s="1"/>
      <c r="V146" s="1"/>
      <c r="W146" s="1"/>
    </row>
    <row r="147" spans="2:24" s="2" customFormat="1" ht="20.25" customHeight="1" thickBot="1" x14ac:dyDescent="0.35">
      <c r="B147" s="60" t="s">
        <v>88</v>
      </c>
      <c r="C147" s="103">
        <f>SUM(D147:E147)</f>
        <v>1</v>
      </c>
      <c r="D147" s="103">
        <f>D146/$C$146</f>
        <v>0.59726430340077008</v>
      </c>
      <c r="E147" s="103">
        <f>E146/$C$146</f>
        <v>0.40273569659922986</v>
      </c>
      <c r="F147" s="1"/>
      <c r="G147" s="1"/>
      <c r="H147" s="1"/>
      <c r="I147" s="1"/>
      <c r="J147" s="1"/>
      <c r="K147" s="1"/>
      <c r="L147" s="1"/>
      <c r="N147" s="102" t="s">
        <v>172</v>
      </c>
      <c r="O147" s="101">
        <f>SUM(Q147:R147)</f>
        <v>311698</v>
      </c>
      <c r="P147" s="100">
        <f>O147/$O$149</f>
        <v>0.61205222407892124</v>
      </c>
      <c r="Q147" s="99">
        <v>193706</v>
      </c>
      <c r="R147" s="98">
        <v>117992</v>
      </c>
      <c r="T147" s="1"/>
      <c r="U147" s="1"/>
      <c r="V147" s="1"/>
      <c r="W147" s="1"/>
    </row>
    <row r="148" spans="2:24" s="2" customFormat="1" ht="20.25" customHeight="1" thickBot="1" x14ac:dyDescent="0.35">
      <c r="B148"/>
      <c r="C148"/>
      <c r="D148"/>
      <c r="E148"/>
      <c r="F148" s="1"/>
      <c r="G148" s="1"/>
      <c r="H148" s="1"/>
      <c r="I148" s="1"/>
      <c r="J148" s="1"/>
      <c r="K148" s="1"/>
      <c r="L148" s="1"/>
      <c r="N148" s="102" t="s">
        <v>171</v>
      </c>
      <c r="O148" s="101">
        <f>SUM(Q148:R148)</f>
        <v>38566</v>
      </c>
      <c r="P148" s="100">
        <f>O148/$O$149</f>
        <v>7.5728448927576297E-2</v>
      </c>
      <c r="Q148" s="99">
        <v>26185</v>
      </c>
      <c r="R148" s="98">
        <v>12381</v>
      </c>
      <c r="T148" s="1"/>
      <c r="U148" s="1"/>
      <c r="V148" s="1"/>
      <c r="W148" s="1"/>
    </row>
    <row r="149" spans="2:24" s="2" customFormat="1" ht="20.25" customHeight="1" x14ac:dyDescent="0.3">
      <c r="B149"/>
      <c r="C149"/>
      <c r="D149"/>
      <c r="E149"/>
      <c r="F149" s="1"/>
      <c r="G149" s="1"/>
      <c r="H149" s="1"/>
      <c r="I149" s="1"/>
      <c r="J149" s="1"/>
      <c r="K149" s="1"/>
      <c r="L149" s="1"/>
      <c r="N149" s="97" t="s">
        <v>1</v>
      </c>
      <c r="O149" s="8">
        <f>SUM(O142:O148)</f>
        <v>509267</v>
      </c>
      <c r="P149" s="81">
        <f>SUM(P142:P148)</f>
        <v>1</v>
      </c>
      <c r="Q149" s="96">
        <f>SUM(Q142:Q148)</f>
        <v>304167</v>
      </c>
      <c r="R149" s="96">
        <f>SUM(R142:R148)</f>
        <v>205100</v>
      </c>
      <c r="T149" s="1"/>
      <c r="U149" s="1"/>
      <c r="V149" s="1"/>
      <c r="W149" s="1"/>
    </row>
    <row r="150" spans="2:24" s="2" customFormat="1" ht="20.25" customHeight="1" x14ac:dyDescent="0.3">
      <c r="B150"/>
      <c r="C150"/>
      <c r="D150"/>
      <c r="E15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4" s="2" customFormat="1" ht="20.25" customHeight="1" x14ac:dyDescent="0.3">
      <c r="B151"/>
      <c r="C151"/>
      <c r="D151"/>
      <c r="E15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4" s="2" customFormat="1" ht="20.25" customHeight="1" x14ac:dyDescent="0.3">
      <c r="B152"/>
      <c r="C152"/>
      <c r="D152"/>
      <c r="E15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4" s="2" customFormat="1" ht="14.25" customHeight="1" x14ac:dyDescent="0.3">
      <c r="N153" s="94"/>
      <c r="P153" s="94"/>
      <c r="Q153" s="1"/>
      <c r="R153" s="1"/>
      <c r="S153" s="1"/>
      <c r="V153" s="1"/>
      <c r="W153" s="1"/>
    </row>
    <row r="154" spans="2:24" s="2" customFormat="1" ht="18" customHeight="1" x14ac:dyDescent="0.3">
      <c r="N154" s="94"/>
      <c r="P154" s="94"/>
      <c r="Q154" s="1"/>
      <c r="R154" s="1"/>
      <c r="S154" s="1"/>
      <c r="V154" s="1"/>
      <c r="W154" s="1"/>
    </row>
    <row r="155" spans="2:24" s="2" customFormat="1" ht="18" customHeight="1" x14ac:dyDescent="0.3">
      <c r="N155" s="94"/>
      <c r="P155" s="94"/>
      <c r="Q155" s="1"/>
      <c r="R155" s="1"/>
      <c r="S155" s="1"/>
      <c r="T155" s="1"/>
      <c r="V155" s="1"/>
      <c r="W155" s="1"/>
      <c r="X155" s="95"/>
    </row>
    <row r="156" spans="2:24" s="2" customFormat="1" ht="19.5" customHeight="1" x14ac:dyDescent="0.3">
      <c r="N156" s="94"/>
      <c r="P156" s="94"/>
      <c r="Q156" s="1"/>
      <c r="R156" s="1"/>
      <c r="S156" s="1"/>
      <c r="T156" s="1"/>
      <c r="V156" s="1"/>
      <c r="W156" s="1"/>
    </row>
    <row r="157" spans="2:24" s="2" customFormat="1" ht="20.100000000000001" customHeight="1" x14ac:dyDescent="0.3">
      <c r="B157" s="39" t="s">
        <v>170</v>
      </c>
      <c r="C157" s="39"/>
      <c r="D157" s="39"/>
      <c r="E157" s="38"/>
      <c r="F157" s="13" t="s">
        <v>1</v>
      </c>
      <c r="G157" s="93" t="s">
        <v>88</v>
      </c>
      <c r="H157" s="92" t="s">
        <v>29</v>
      </c>
      <c r="I157" s="92" t="s">
        <v>28</v>
      </c>
      <c r="K157" s="39" t="s">
        <v>169</v>
      </c>
      <c r="L157" s="39"/>
      <c r="M157" s="39"/>
      <c r="N157" s="38"/>
      <c r="O157" s="44" t="s">
        <v>1</v>
      </c>
      <c r="P157" s="14" t="s">
        <v>88</v>
      </c>
      <c r="Q157" s="53" t="s">
        <v>29</v>
      </c>
      <c r="R157" s="53" t="s">
        <v>28</v>
      </c>
      <c r="S157" s="1"/>
      <c r="T157" s="1"/>
      <c r="V157" s="1"/>
      <c r="W157" s="1"/>
    </row>
    <row r="158" spans="2:24" s="2" customFormat="1" ht="20.100000000000001" customHeight="1" x14ac:dyDescent="0.3">
      <c r="B158" s="28" t="s">
        <v>168</v>
      </c>
      <c r="C158" s="28"/>
      <c r="D158" s="30"/>
      <c r="E158" s="30"/>
      <c r="F158" s="26">
        <f>H158+I158</f>
        <v>768</v>
      </c>
      <c r="G158" s="25">
        <f>F158/$F$191</f>
        <v>1.5080498049156925E-3</v>
      </c>
      <c r="H158" s="29">
        <v>265</v>
      </c>
      <c r="I158" s="29">
        <v>503</v>
      </c>
      <c r="K158" s="39"/>
      <c r="L158" s="39"/>
      <c r="M158" s="39"/>
      <c r="N158" s="38"/>
      <c r="O158" s="44"/>
      <c r="P158" s="14"/>
      <c r="Q158" s="51"/>
      <c r="R158" s="51"/>
      <c r="S158" s="1"/>
      <c r="T158" s="1"/>
      <c r="V158" s="1"/>
      <c r="W158" s="1"/>
    </row>
    <row r="159" spans="2:24" s="2" customFormat="1" ht="20.100000000000001" customHeight="1" x14ac:dyDescent="0.3">
      <c r="B159" s="28" t="s">
        <v>167</v>
      </c>
      <c r="C159" s="28"/>
      <c r="D159" s="30"/>
      <c r="E159" s="30"/>
      <c r="F159" s="26">
        <f>H159+I159</f>
        <v>6691</v>
      </c>
      <c r="G159" s="25">
        <f>F159/$F$191</f>
        <v>1.3138491204024608E-2</v>
      </c>
      <c r="H159" s="29">
        <v>1254</v>
      </c>
      <c r="I159" s="29">
        <v>5437</v>
      </c>
      <c r="K159" s="89" t="s">
        <v>166</v>
      </c>
      <c r="L159" s="89"/>
      <c r="M159" s="89"/>
      <c r="N159" s="89"/>
      <c r="O159" s="88">
        <f>Q159+R159</f>
        <v>0</v>
      </c>
      <c r="P159" s="87">
        <f>O159/$O$187</f>
        <v>0</v>
      </c>
      <c r="Q159" s="86">
        <v>0</v>
      </c>
      <c r="R159" s="86">
        <v>0</v>
      </c>
      <c r="S159" s="1"/>
      <c r="T159" s="1"/>
      <c r="V159" s="1"/>
      <c r="W159" s="1"/>
    </row>
    <row r="160" spans="2:24" s="2" customFormat="1" ht="18" customHeight="1" x14ac:dyDescent="0.3">
      <c r="B160" s="28" t="s">
        <v>165</v>
      </c>
      <c r="C160" s="28"/>
      <c r="D160" s="30"/>
      <c r="E160" s="30"/>
      <c r="F160" s="26">
        <f>H160+I160</f>
        <v>5389</v>
      </c>
      <c r="G160" s="25">
        <f>F160/$F$191</f>
        <v>1.0581875519128472E-2</v>
      </c>
      <c r="H160" s="29">
        <v>3818</v>
      </c>
      <c r="I160" s="29">
        <v>1571</v>
      </c>
      <c r="K160" s="50"/>
      <c r="L160" s="50"/>
      <c r="M160" s="50"/>
      <c r="N160" s="50"/>
      <c r="O160" s="85"/>
      <c r="P160" s="84"/>
      <c r="Q160" s="83"/>
      <c r="R160" s="83"/>
      <c r="S160" s="1"/>
      <c r="T160" s="1"/>
      <c r="V160" s="1"/>
      <c r="W160" s="1"/>
    </row>
    <row r="161" spans="2:23" s="2" customFormat="1" ht="18" customHeight="1" x14ac:dyDescent="0.3">
      <c r="B161" s="28" t="s">
        <v>164</v>
      </c>
      <c r="C161" s="28"/>
      <c r="D161" s="30"/>
      <c r="E161" s="30"/>
      <c r="F161" s="26">
        <f>H161+I161</f>
        <v>642</v>
      </c>
      <c r="G161" s="25">
        <f>F161/$F$191</f>
        <v>1.2606353837967118E-3</v>
      </c>
      <c r="H161" s="29">
        <v>376</v>
      </c>
      <c r="I161" s="29">
        <v>266</v>
      </c>
      <c r="K161" s="89" t="s">
        <v>163</v>
      </c>
      <c r="L161" s="89"/>
      <c r="M161" s="89"/>
      <c r="N161" s="89"/>
      <c r="O161" s="88">
        <f>Q161+R161</f>
        <v>10044</v>
      </c>
      <c r="P161" s="87">
        <f>O161/$O$187</f>
        <v>1.9722463854913042E-2</v>
      </c>
      <c r="Q161" s="86">
        <v>0</v>
      </c>
      <c r="R161" s="86">
        <v>10044</v>
      </c>
      <c r="S161" s="1"/>
      <c r="T161" s="1"/>
      <c r="V161" s="1"/>
      <c r="W161" s="1"/>
    </row>
    <row r="162" spans="2:23" s="2" customFormat="1" ht="25.5" customHeight="1" x14ac:dyDescent="0.3">
      <c r="B162" s="28" t="s">
        <v>162</v>
      </c>
      <c r="C162" s="28"/>
      <c r="D162" s="30"/>
      <c r="E162" s="30"/>
      <c r="F162" s="26">
        <f>H162+I162</f>
        <v>10266</v>
      </c>
      <c r="G162" s="25">
        <f>F162/$F$191</f>
        <v>2.0158384501646483E-2</v>
      </c>
      <c r="H162" s="29">
        <v>5273</v>
      </c>
      <c r="I162" s="29">
        <v>4993</v>
      </c>
      <c r="K162" s="50"/>
      <c r="L162" s="50"/>
      <c r="M162" s="50"/>
      <c r="N162" s="50"/>
      <c r="O162" s="85"/>
      <c r="P162" s="84"/>
      <c r="Q162" s="83"/>
      <c r="R162" s="83"/>
      <c r="T162" s="1"/>
      <c r="V162" s="1"/>
      <c r="W162" s="1"/>
    </row>
    <row r="163" spans="2:23" s="2" customFormat="1" ht="18" customHeight="1" x14ac:dyDescent="0.3">
      <c r="B163" s="28" t="s">
        <v>161</v>
      </c>
      <c r="C163" s="28"/>
      <c r="D163" s="30"/>
      <c r="E163" s="30"/>
      <c r="F163" s="26">
        <f>H163+I163</f>
        <v>4818</v>
      </c>
      <c r="G163" s="25">
        <f>F163/$F$191</f>
        <v>9.4606561980257898E-3</v>
      </c>
      <c r="H163" s="29">
        <v>1888</v>
      </c>
      <c r="I163" s="29">
        <v>2930</v>
      </c>
      <c r="K163" s="91" t="s">
        <v>160</v>
      </c>
      <c r="L163" s="91"/>
      <c r="M163" s="91"/>
      <c r="N163" s="91"/>
      <c r="O163" s="88">
        <f>Q163+R163</f>
        <v>34</v>
      </c>
      <c r="P163" s="87">
        <f>O163/$O$187</f>
        <v>6.6762621571788474E-5</v>
      </c>
      <c r="Q163" s="86">
        <v>34</v>
      </c>
      <c r="R163" s="86">
        <v>0</v>
      </c>
      <c r="T163" s="1"/>
      <c r="V163" s="1"/>
      <c r="W163" s="1"/>
    </row>
    <row r="164" spans="2:23" s="2" customFormat="1" ht="18" customHeight="1" x14ac:dyDescent="0.3">
      <c r="B164" s="28" t="s">
        <v>159</v>
      </c>
      <c r="C164" s="28"/>
      <c r="D164" s="30"/>
      <c r="E164" s="30"/>
      <c r="F164" s="26">
        <f>H164+I164</f>
        <v>20525</v>
      </c>
      <c r="G164" s="25">
        <f>F164/$F$191</f>
        <v>4.0303023757675249E-2</v>
      </c>
      <c r="H164" s="29">
        <v>13531</v>
      </c>
      <c r="I164" s="29">
        <v>6994</v>
      </c>
      <c r="K164" s="90"/>
      <c r="L164" s="90"/>
      <c r="M164" s="90"/>
      <c r="N164" s="90"/>
      <c r="O164" s="85"/>
      <c r="P164" s="84"/>
      <c r="Q164" s="83"/>
      <c r="R164" s="83"/>
      <c r="T164" s="1"/>
      <c r="V164" s="1"/>
      <c r="W164" s="1"/>
    </row>
    <row r="165" spans="2:23" s="2" customFormat="1" ht="18" customHeight="1" x14ac:dyDescent="0.3">
      <c r="B165" s="28" t="s">
        <v>158</v>
      </c>
      <c r="C165" s="28"/>
      <c r="D165" s="30"/>
      <c r="E165" s="30"/>
      <c r="F165" s="26">
        <f>H165+I165</f>
        <v>25323</v>
      </c>
      <c r="G165" s="25">
        <f>F165/$F$191</f>
        <v>4.9724407825364692E-2</v>
      </c>
      <c r="H165" s="29">
        <v>13124</v>
      </c>
      <c r="I165" s="29">
        <v>12199</v>
      </c>
      <c r="K165" s="89" t="s">
        <v>157</v>
      </c>
      <c r="L165" s="89"/>
      <c r="M165" s="89"/>
      <c r="N165" s="89"/>
      <c r="O165" s="88">
        <f>Q165+R165</f>
        <v>0</v>
      </c>
      <c r="P165" s="87">
        <f>O165/$O$187</f>
        <v>0</v>
      </c>
      <c r="Q165" s="86">
        <v>0</v>
      </c>
      <c r="R165" s="86">
        <v>0</v>
      </c>
      <c r="T165" s="1"/>
      <c r="V165" s="1"/>
      <c r="W165" s="1"/>
    </row>
    <row r="166" spans="2:23" s="2" customFormat="1" ht="18" customHeight="1" x14ac:dyDescent="0.3">
      <c r="B166" s="28" t="s">
        <v>156</v>
      </c>
      <c r="C166" s="28"/>
      <c r="D166" s="30"/>
      <c r="E166" s="30"/>
      <c r="F166" s="26">
        <f>H166+I166</f>
        <v>18326</v>
      </c>
      <c r="G166" s="25">
        <f>F166/$F$191</f>
        <v>3.5985053027193986E-2</v>
      </c>
      <c r="H166" s="29">
        <v>9574</v>
      </c>
      <c r="I166" s="29">
        <v>8752</v>
      </c>
      <c r="K166" s="50"/>
      <c r="L166" s="50"/>
      <c r="M166" s="50"/>
      <c r="N166" s="50"/>
      <c r="O166" s="85"/>
      <c r="P166" s="84"/>
      <c r="Q166" s="83"/>
      <c r="R166" s="83"/>
      <c r="T166" s="1"/>
      <c r="V166" s="1"/>
      <c r="W166" s="1"/>
    </row>
    <row r="167" spans="2:23" s="2" customFormat="1" ht="18" customHeight="1" x14ac:dyDescent="0.3">
      <c r="B167" s="28" t="s">
        <v>155</v>
      </c>
      <c r="C167" s="28"/>
      <c r="D167" s="30"/>
      <c r="E167" s="30"/>
      <c r="F167" s="26">
        <f>H167+I167</f>
        <v>35976</v>
      </c>
      <c r="G167" s="25">
        <f>F167/$F$191</f>
        <v>7.0642708049019468E-2</v>
      </c>
      <c r="H167" s="29">
        <v>26967</v>
      </c>
      <c r="I167" s="29">
        <v>9009</v>
      </c>
      <c r="K167" s="89" t="s">
        <v>154</v>
      </c>
      <c r="L167" s="89"/>
      <c r="M167" s="89"/>
      <c r="N167" s="89"/>
      <c r="O167" s="88">
        <f>Q167+R167</f>
        <v>4559</v>
      </c>
      <c r="P167" s="87">
        <f>O167/$O$187</f>
        <v>8.9520821101701075E-3</v>
      </c>
      <c r="Q167" s="86">
        <v>3006</v>
      </c>
      <c r="R167" s="86">
        <v>1553</v>
      </c>
      <c r="T167" s="1"/>
      <c r="V167" s="1"/>
      <c r="W167" s="1"/>
    </row>
    <row r="168" spans="2:23" s="2" customFormat="1" ht="18" customHeight="1" x14ac:dyDescent="0.3">
      <c r="B168" s="28" t="s">
        <v>153</v>
      </c>
      <c r="C168" s="28"/>
      <c r="D168" s="30"/>
      <c r="E168" s="30"/>
      <c r="F168" s="26">
        <f>H168+I168</f>
        <v>6903</v>
      </c>
      <c r="G168" s="25">
        <f>F168/$F$191</f>
        <v>1.3554775785589878E-2</v>
      </c>
      <c r="H168" s="29">
        <v>5443</v>
      </c>
      <c r="I168" s="29">
        <v>1460</v>
      </c>
      <c r="K168" s="50"/>
      <c r="L168" s="50"/>
      <c r="M168" s="50"/>
      <c r="N168" s="50"/>
      <c r="O168" s="85"/>
      <c r="P168" s="84"/>
      <c r="Q168" s="83"/>
      <c r="R168" s="83"/>
      <c r="T168" s="1"/>
      <c r="V168" s="1"/>
      <c r="W168" s="1"/>
    </row>
    <row r="169" spans="2:23" s="2" customFormat="1" ht="18" customHeight="1" x14ac:dyDescent="0.3">
      <c r="B169" s="28" t="s">
        <v>152</v>
      </c>
      <c r="C169" s="28"/>
      <c r="D169" s="30"/>
      <c r="E169" s="30"/>
      <c r="F169" s="26">
        <f>H169+I169</f>
        <v>200</v>
      </c>
      <c r="G169" s="25">
        <f>F169/$F$191</f>
        <v>3.9272130336346159E-4</v>
      </c>
      <c r="H169" s="29">
        <v>176</v>
      </c>
      <c r="I169" s="29">
        <v>24</v>
      </c>
      <c r="K169" s="89" t="s">
        <v>151</v>
      </c>
      <c r="L169" s="89"/>
      <c r="M169" s="89"/>
      <c r="N169" s="89"/>
      <c r="O169" s="88">
        <f>Q169+R169</f>
        <v>381238</v>
      </c>
      <c r="P169" s="87">
        <f>O169/$O$187</f>
        <v>0.7486014212583969</v>
      </c>
      <c r="Q169" s="86">
        <v>263850</v>
      </c>
      <c r="R169" s="86">
        <v>117388</v>
      </c>
      <c r="T169" s="1"/>
      <c r="V169" s="1"/>
      <c r="W169" s="1"/>
    </row>
    <row r="170" spans="2:23" s="2" customFormat="1" ht="18" customHeight="1" x14ac:dyDescent="0.3">
      <c r="B170" s="28" t="s">
        <v>150</v>
      </c>
      <c r="C170" s="28"/>
      <c r="D170" s="30"/>
      <c r="E170" s="30"/>
      <c r="F170" s="26">
        <f>H170+I170</f>
        <v>197</v>
      </c>
      <c r="G170" s="25">
        <f>F170/$F$191</f>
        <v>3.8683048381300968E-4</v>
      </c>
      <c r="H170" s="29">
        <v>171</v>
      </c>
      <c r="I170" s="29">
        <v>26</v>
      </c>
      <c r="K170" s="50"/>
      <c r="L170" s="50"/>
      <c r="M170" s="50"/>
      <c r="N170" s="50"/>
      <c r="O170" s="85"/>
      <c r="P170" s="84"/>
      <c r="Q170" s="83"/>
      <c r="R170" s="83"/>
      <c r="T170" s="1"/>
      <c r="V170" s="1"/>
      <c r="W170" s="1"/>
    </row>
    <row r="171" spans="2:23" s="2" customFormat="1" ht="18" customHeight="1" x14ac:dyDescent="0.3">
      <c r="B171" s="28" t="s">
        <v>149</v>
      </c>
      <c r="C171" s="28"/>
      <c r="D171" s="30"/>
      <c r="E171" s="30"/>
      <c r="F171" s="26">
        <f>H171+I171</f>
        <v>146</v>
      </c>
      <c r="G171" s="25">
        <f>F171/$F$191</f>
        <v>2.8668655145532696E-4</v>
      </c>
      <c r="H171" s="29">
        <v>15</v>
      </c>
      <c r="I171" s="29">
        <v>131</v>
      </c>
      <c r="K171" s="89" t="s">
        <v>148</v>
      </c>
      <c r="L171" s="89"/>
      <c r="M171" s="89"/>
      <c r="N171" s="89"/>
      <c r="O171" s="88">
        <f>Q171+R171</f>
        <v>5542</v>
      </c>
      <c r="P171" s="87">
        <f>O171/$O$187</f>
        <v>1.0882307316201521E-2</v>
      </c>
      <c r="Q171" s="86">
        <v>2599</v>
      </c>
      <c r="R171" s="86">
        <v>2943</v>
      </c>
      <c r="T171" s="1"/>
      <c r="V171" s="1"/>
      <c r="W171" s="1"/>
    </row>
    <row r="172" spans="2:23" s="2" customFormat="1" ht="18" customHeight="1" x14ac:dyDescent="0.3">
      <c r="B172" s="28" t="s">
        <v>147</v>
      </c>
      <c r="C172" s="28"/>
      <c r="D172" s="30"/>
      <c r="E172" s="30"/>
      <c r="F172" s="26">
        <f>H172+I172</f>
        <v>4806</v>
      </c>
      <c r="G172" s="25">
        <f>F172/$F$191</f>
        <v>9.437092919823982E-3</v>
      </c>
      <c r="H172" s="29">
        <v>1197</v>
      </c>
      <c r="I172" s="29">
        <v>3609</v>
      </c>
      <c r="K172" s="50"/>
      <c r="L172" s="50"/>
      <c r="M172" s="50"/>
      <c r="N172" s="50"/>
      <c r="O172" s="85"/>
      <c r="P172" s="84"/>
      <c r="Q172" s="83"/>
      <c r="R172" s="83"/>
      <c r="T172" s="1"/>
      <c r="V172" s="1"/>
      <c r="W172" s="1"/>
    </row>
    <row r="173" spans="2:23" s="2" customFormat="1" ht="18" customHeight="1" x14ac:dyDescent="0.3">
      <c r="B173" s="28" t="s">
        <v>146</v>
      </c>
      <c r="C173" s="28"/>
      <c r="D173" s="30"/>
      <c r="E173" s="30"/>
      <c r="F173" s="26">
        <f>H173+I173</f>
        <v>2918</v>
      </c>
      <c r="G173" s="25">
        <f>F173/$F$191</f>
        <v>5.7298038160729049E-3</v>
      </c>
      <c r="H173" s="29">
        <v>1506</v>
      </c>
      <c r="I173" s="29">
        <v>1412</v>
      </c>
      <c r="K173" s="89" t="s">
        <v>145</v>
      </c>
      <c r="L173" s="89"/>
      <c r="M173" s="89"/>
      <c r="N173" s="89"/>
      <c r="O173" s="88">
        <f>Q173+R173</f>
        <v>1364</v>
      </c>
      <c r="P173" s="87">
        <f>O173/$O$187</f>
        <v>2.6783592889388082E-3</v>
      </c>
      <c r="Q173" s="86">
        <v>770</v>
      </c>
      <c r="R173" s="86">
        <v>594</v>
      </c>
      <c r="T173" s="1"/>
      <c r="V173" s="1"/>
      <c r="W173" s="1"/>
    </row>
    <row r="174" spans="2:23" s="2" customFormat="1" ht="18" customHeight="1" x14ac:dyDescent="0.3">
      <c r="B174" s="28" t="s">
        <v>144</v>
      </c>
      <c r="C174" s="28"/>
      <c r="D174" s="30"/>
      <c r="E174" s="30"/>
      <c r="F174" s="26">
        <f>H174+I174</f>
        <v>1381</v>
      </c>
      <c r="G174" s="25">
        <f>F174/$F$191</f>
        <v>2.7117405997247024E-3</v>
      </c>
      <c r="H174" s="29">
        <v>995</v>
      </c>
      <c r="I174" s="29">
        <v>386</v>
      </c>
      <c r="K174" s="50"/>
      <c r="L174" s="50"/>
      <c r="M174" s="50"/>
      <c r="N174" s="50"/>
      <c r="O174" s="85"/>
      <c r="P174" s="84"/>
      <c r="Q174" s="83"/>
      <c r="R174" s="83"/>
      <c r="T174" s="1"/>
      <c r="V174" s="1"/>
      <c r="W174" s="1"/>
    </row>
    <row r="175" spans="2:23" s="2" customFormat="1" ht="18" customHeight="1" x14ac:dyDescent="0.3">
      <c r="B175" s="28" t="s">
        <v>143</v>
      </c>
      <c r="C175" s="28"/>
      <c r="D175" s="30"/>
      <c r="E175" s="30"/>
      <c r="F175" s="26">
        <f>H175+I175</f>
        <v>455</v>
      </c>
      <c r="G175" s="25">
        <f>F175/$F$191</f>
        <v>8.934409651518751E-4</v>
      </c>
      <c r="H175" s="29">
        <v>204</v>
      </c>
      <c r="I175" s="29">
        <v>251</v>
      </c>
      <c r="K175" s="89" t="s">
        <v>142</v>
      </c>
      <c r="L175" s="89"/>
      <c r="M175" s="89"/>
      <c r="N175" s="89"/>
      <c r="O175" s="88">
        <f>Q175+R175</f>
        <v>6174</v>
      </c>
      <c r="P175" s="87">
        <f>O175/$O$187</f>
        <v>1.212330663483006E-2</v>
      </c>
      <c r="Q175" s="86">
        <v>4565</v>
      </c>
      <c r="R175" s="86">
        <v>1609</v>
      </c>
      <c r="T175" s="1"/>
      <c r="V175" s="1"/>
      <c r="W175" s="1"/>
    </row>
    <row r="176" spans="2:23" s="2" customFormat="1" ht="18" customHeight="1" x14ac:dyDescent="0.3">
      <c r="B176" s="28" t="s">
        <v>141</v>
      </c>
      <c r="C176" s="28"/>
      <c r="D176" s="30"/>
      <c r="E176" s="30"/>
      <c r="F176" s="26">
        <f>H176+I176</f>
        <v>61</v>
      </c>
      <c r="G176" s="25">
        <f>F176/$F$191</f>
        <v>1.1977999752585579E-4</v>
      </c>
      <c r="H176" s="29">
        <v>12</v>
      </c>
      <c r="I176" s="29">
        <v>49</v>
      </c>
      <c r="K176" s="50"/>
      <c r="L176" s="50"/>
      <c r="M176" s="50"/>
      <c r="N176" s="50"/>
      <c r="O176" s="85"/>
      <c r="P176" s="84"/>
      <c r="Q176" s="83"/>
      <c r="R176" s="83"/>
      <c r="T176" s="1"/>
      <c r="V176" s="1"/>
      <c r="W176" s="1"/>
    </row>
    <row r="177" spans="2:88" s="2" customFormat="1" ht="18" customHeight="1" x14ac:dyDescent="0.3">
      <c r="B177" s="28" t="s">
        <v>140</v>
      </c>
      <c r="C177" s="28"/>
      <c r="D177" s="30"/>
      <c r="E177" s="30"/>
      <c r="F177" s="26">
        <f>H177+I177</f>
        <v>11187</v>
      </c>
      <c r="G177" s="25">
        <f>F177/$F$191</f>
        <v>2.1966866103635223E-2</v>
      </c>
      <c r="H177" s="29">
        <v>3890</v>
      </c>
      <c r="I177" s="29">
        <v>7297</v>
      </c>
      <c r="K177" s="89" t="s">
        <v>139</v>
      </c>
      <c r="L177" s="89"/>
      <c r="M177" s="89"/>
      <c r="N177" s="89"/>
      <c r="O177" s="88">
        <f>Q177+R177</f>
        <v>0</v>
      </c>
      <c r="P177" s="87">
        <f>O177/$O$187</f>
        <v>0</v>
      </c>
      <c r="Q177" s="86">
        <v>0</v>
      </c>
      <c r="R177" s="86">
        <v>0</v>
      </c>
      <c r="T177" s="1"/>
      <c r="V177" s="1"/>
      <c r="W177" s="1"/>
    </row>
    <row r="178" spans="2:88" s="2" customFormat="1" ht="18" customHeight="1" x14ac:dyDescent="0.3">
      <c r="B178" s="28" t="s">
        <v>138</v>
      </c>
      <c r="C178" s="28"/>
      <c r="D178" s="30"/>
      <c r="E178" s="30"/>
      <c r="F178" s="26">
        <f>H178+I178</f>
        <v>297</v>
      </c>
      <c r="G178" s="25">
        <f>F178/$F$191</f>
        <v>5.8319113549474048E-4</v>
      </c>
      <c r="H178" s="29">
        <v>156</v>
      </c>
      <c r="I178" s="29">
        <v>141</v>
      </c>
      <c r="K178" s="50"/>
      <c r="L178" s="50"/>
      <c r="M178" s="50"/>
      <c r="N178" s="50"/>
      <c r="O178" s="85"/>
      <c r="P178" s="84"/>
      <c r="Q178" s="83"/>
      <c r="R178" s="83"/>
      <c r="T178" s="1"/>
      <c r="V178" s="1"/>
      <c r="W178" s="1"/>
    </row>
    <row r="179" spans="2:88" s="2" customFormat="1" ht="18" customHeight="1" x14ac:dyDescent="0.3">
      <c r="B179" s="28" t="s">
        <v>137</v>
      </c>
      <c r="C179" s="28"/>
      <c r="D179" s="30"/>
      <c r="E179" s="30"/>
      <c r="F179" s="26">
        <f>H179+I179</f>
        <v>88</v>
      </c>
      <c r="G179" s="25">
        <f>F179/$F$191</f>
        <v>1.727973734799231E-4</v>
      </c>
      <c r="H179" s="29">
        <v>43</v>
      </c>
      <c r="I179" s="29">
        <v>45</v>
      </c>
      <c r="K179" s="89" t="s">
        <v>136</v>
      </c>
      <c r="L179" s="89"/>
      <c r="M179" s="89"/>
      <c r="N179" s="89"/>
      <c r="O179" s="88">
        <f>Q179+R179</f>
        <v>1570</v>
      </c>
      <c r="P179" s="87">
        <f>O179/$O$187</f>
        <v>3.0828622314031735E-3</v>
      </c>
      <c r="Q179" s="86">
        <v>1371</v>
      </c>
      <c r="R179" s="86">
        <v>199</v>
      </c>
      <c r="T179" s="1"/>
      <c r="V179" s="1"/>
      <c r="W179" s="1"/>
    </row>
    <row r="180" spans="2:88" s="2" customFormat="1" ht="18" customHeight="1" x14ac:dyDescent="0.3">
      <c r="B180" s="28" t="s">
        <v>135</v>
      </c>
      <c r="C180" s="28"/>
      <c r="D180" s="30"/>
      <c r="E180" s="30"/>
      <c r="F180" s="26">
        <f>H180+I180</f>
        <v>32131</v>
      </c>
      <c r="G180" s="25">
        <f>F180/$F$191</f>
        <v>6.3092640991856921E-2</v>
      </c>
      <c r="H180" s="29">
        <v>26557</v>
      </c>
      <c r="I180" s="29">
        <v>5574</v>
      </c>
      <c r="K180" s="50"/>
      <c r="L180" s="50"/>
      <c r="M180" s="50"/>
      <c r="N180" s="50"/>
      <c r="O180" s="85"/>
      <c r="P180" s="84"/>
      <c r="Q180" s="83"/>
      <c r="R180" s="83"/>
      <c r="T180" s="1"/>
      <c r="V180" s="1"/>
      <c r="W180" s="1"/>
    </row>
    <row r="181" spans="2:88" s="2" customFormat="1" ht="18" customHeight="1" x14ac:dyDescent="0.3">
      <c r="B181" s="28" t="s">
        <v>134</v>
      </c>
      <c r="C181" s="28"/>
      <c r="D181" s="30"/>
      <c r="E181" s="30"/>
      <c r="F181" s="26">
        <f>H181+I181</f>
        <v>1738</v>
      </c>
      <c r="G181" s="25">
        <f>F181/$F$191</f>
        <v>3.4127481262284814E-3</v>
      </c>
      <c r="H181" s="29">
        <v>1200</v>
      </c>
      <c r="I181" s="29">
        <v>538</v>
      </c>
      <c r="K181" s="89" t="s">
        <v>133</v>
      </c>
      <c r="L181" s="89"/>
      <c r="M181" s="89"/>
      <c r="N181" s="89"/>
      <c r="O181" s="88">
        <f>Q181+R181</f>
        <v>11487</v>
      </c>
      <c r="P181" s="87">
        <f>O181/$O$187</f>
        <v>2.2555948058680417E-2</v>
      </c>
      <c r="Q181" s="86">
        <v>10006</v>
      </c>
      <c r="R181" s="86">
        <v>1481</v>
      </c>
      <c r="T181" s="1"/>
      <c r="V181" s="1"/>
      <c r="W181" s="1"/>
    </row>
    <row r="182" spans="2:88" s="2" customFormat="1" ht="18" customHeight="1" x14ac:dyDescent="0.3">
      <c r="B182" s="28" t="s">
        <v>132</v>
      </c>
      <c r="C182" s="28"/>
      <c r="D182" s="30"/>
      <c r="E182" s="30"/>
      <c r="F182" s="26">
        <f>H182+I182</f>
        <v>165</v>
      </c>
      <c r="G182" s="25">
        <f>F182/$F$191</f>
        <v>3.2399507527485584E-4</v>
      </c>
      <c r="H182" s="29">
        <v>118</v>
      </c>
      <c r="I182" s="29">
        <v>47</v>
      </c>
      <c r="K182" s="50"/>
      <c r="L182" s="50"/>
      <c r="M182" s="50"/>
      <c r="N182" s="50"/>
      <c r="O182" s="85"/>
      <c r="P182" s="84"/>
      <c r="Q182" s="83"/>
      <c r="R182" s="83"/>
      <c r="T182" s="1"/>
      <c r="V182" s="1"/>
      <c r="W182" s="1"/>
    </row>
    <row r="183" spans="2:88" s="2" customFormat="1" ht="18" customHeight="1" x14ac:dyDescent="0.3">
      <c r="B183" s="28" t="s">
        <v>131</v>
      </c>
      <c r="C183" s="28"/>
      <c r="D183" s="30"/>
      <c r="E183" s="30"/>
      <c r="F183" s="26">
        <f>H183+I183</f>
        <v>3927</v>
      </c>
      <c r="G183" s="25">
        <f>F183/$F$191</f>
        <v>7.7110827915415686E-3</v>
      </c>
      <c r="H183" s="29">
        <v>2297</v>
      </c>
      <c r="I183" s="29">
        <v>1630</v>
      </c>
      <c r="K183" s="89" t="s">
        <v>130</v>
      </c>
      <c r="L183" s="89"/>
      <c r="M183" s="89"/>
      <c r="N183" s="89"/>
      <c r="O183" s="88">
        <f>Q183+R183</f>
        <v>17969</v>
      </c>
      <c r="P183" s="87">
        <f>O183/$O$187</f>
        <v>3.5284045500690205E-2</v>
      </c>
      <c r="Q183" s="86">
        <v>17962</v>
      </c>
      <c r="R183" s="86">
        <v>7</v>
      </c>
      <c r="T183" s="1"/>
      <c r="V183" s="1"/>
      <c r="W183" s="1"/>
    </row>
    <row r="184" spans="2:88" s="2" customFormat="1" ht="18" customHeight="1" x14ac:dyDescent="0.3">
      <c r="B184" s="28" t="s">
        <v>129</v>
      </c>
      <c r="C184" s="28"/>
      <c r="D184" s="30"/>
      <c r="E184" s="30"/>
      <c r="F184" s="26">
        <f>H184+I184</f>
        <v>1476</v>
      </c>
      <c r="G184" s="25">
        <f>F184/$F$191</f>
        <v>2.8982832188223467E-3</v>
      </c>
      <c r="H184" s="29">
        <v>1103</v>
      </c>
      <c r="I184" s="29">
        <v>373</v>
      </c>
      <c r="K184" s="50"/>
      <c r="L184" s="50"/>
      <c r="M184" s="50"/>
      <c r="N184" s="50"/>
      <c r="O184" s="85"/>
      <c r="P184" s="84"/>
      <c r="Q184" s="83"/>
      <c r="R184" s="83"/>
      <c r="T184" s="1"/>
      <c r="V184" s="1"/>
      <c r="W184" s="1"/>
    </row>
    <row r="185" spans="2:88" s="2" customFormat="1" ht="18" customHeight="1" x14ac:dyDescent="0.3">
      <c r="B185" s="28" t="s">
        <v>128</v>
      </c>
      <c r="C185" s="28"/>
      <c r="D185" s="30"/>
      <c r="E185" s="30"/>
      <c r="F185" s="26">
        <f>H185+I185</f>
        <v>5824</v>
      </c>
      <c r="G185" s="25">
        <f>F185/$F$191</f>
        <v>1.1436044353944002E-2</v>
      </c>
      <c r="H185" s="29">
        <v>4504</v>
      </c>
      <c r="I185" s="29">
        <v>1320</v>
      </c>
      <c r="K185" s="89" t="s">
        <v>127</v>
      </c>
      <c r="L185" s="89"/>
      <c r="M185" s="89"/>
      <c r="N185" s="89"/>
      <c r="O185" s="88">
        <f>Q185+R185</f>
        <v>69286</v>
      </c>
      <c r="P185" s="87">
        <f>O185/$O$187</f>
        <v>0.136050441124204</v>
      </c>
      <c r="Q185" s="86">
        <v>4</v>
      </c>
      <c r="R185" s="86">
        <v>69282</v>
      </c>
      <c r="T185" s="1"/>
      <c r="V185" s="1"/>
      <c r="W185" s="1"/>
    </row>
    <row r="186" spans="2:88" s="2" customFormat="1" ht="18" customHeight="1" thickBot="1" x14ac:dyDescent="0.35">
      <c r="B186" s="28" t="s">
        <v>126</v>
      </c>
      <c r="C186" s="28"/>
      <c r="D186" s="30"/>
      <c r="E186" s="30"/>
      <c r="F186" s="26">
        <f>H186+I186</f>
        <v>137</v>
      </c>
      <c r="G186" s="25">
        <f>F186/$F$191</f>
        <v>2.690140928039712E-4</v>
      </c>
      <c r="H186" s="29">
        <v>77</v>
      </c>
      <c r="I186" s="29">
        <v>60</v>
      </c>
      <c r="K186" s="50"/>
      <c r="L186" s="50"/>
      <c r="M186" s="50"/>
      <c r="N186" s="50"/>
      <c r="O186" s="85"/>
      <c r="P186" s="84"/>
      <c r="Q186" s="83"/>
      <c r="R186" s="83"/>
      <c r="T186" s="1"/>
      <c r="V186" s="1"/>
      <c r="W186" s="1"/>
    </row>
    <row r="187" spans="2:88" s="2" customFormat="1" ht="18" customHeight="1" x14ac:dyDescent="0.3">
      <c r="B187" s="28" t="s">
        <v>125</v>
      </c>
      <c r="C187" s="28"/>
      <c r="D187" s="30"/>
      <c r="E187" s="30"/>
      <c r="F187" s="26">
        <f>H187+I187</f>
        <v>7822</v>
      </c>
      <c r="G187" s="25">
        <f>F187/$F$191</f>
        <v>1.5359330174544984E-2</v>
      </c>
      <c r="H187" s="29">
        <v>4239</v>
      </c>
      <c r="I187" s="29">
        <v>3583</v>
      </c>
      <c r="K187" s="23" t="s">
        <v>1</v>
      </c>
      <c r="L187" s="23"/>
      <c r="M187" s="23"/>
      <c r="N187" s="23"/>
      <c r="O187" s="8">
        <f>SUM(O159:O186)</f>
        <v>509267</v>
      </c>
      <c r="P187" s="22">
        <f>SUM(P159:P186)</f>
        <v>1</v>
      </c>
      <c r="Q187" s="8">
        <f>SUM(Q159:Q186)</f>
        <v>304167</v>
      </c>
      <c r="R187" s="8">
        <f>SUM(R159:R186)</f>
        <v>205100</v>
      </c>
      <c r="T187" s="1"/>
      <c r="V187" s="1"/>
      <c r="W187" s="1"/>
    </row>
    <row r="188" spans="2:88" s="2" customFormat="1" ht="18" customHeight="1" x14ac:dyDescent="0.3">
      <c r="B188" s="28" t="s">
        <v>124</v>
      </c>
      <c r="C188" s="28"/>
      <c r="D188" s="30"/>
      <c r="E188" s="30"/>
      <c r="F188" s="26">
        <f>H188+I188</f>
        <v>555</v>
      </c>
      <c r="G188" s="25">
        <f>F188/$F$191</f>
        <v>1.0898016168336059E-3</v>
      </c>
      <c r="H188" s="29">
        <v>399</v>
      </c>
      <c r="I188" s="29">
        <v>156</v>
      </c>
      <c r="T188" s="1"/>
      <c r="V188" s="1"/>
      <c r="W188" s="1"/>
    </row>
    <row r="189" spans="2:88" s="2" customFormat="1" ht="18" customHeight="1" x14ac:dyDescent="0.3">
      <c r="B189" s="28" t="s">
        <v>123</v>
      </c>
      <c r="C189" s="28"/>
      <c r="D189" s="30"/>
      <c r="E189" s="30"/>
      <c r="F189" s="26">
        <f>H189+I189</f>
        <v>263039</v>
      </c>
      <c r="G189" s="25">
        <f>F189/$F$191</f>
        <v>0.51650509457710791</v>
      </c>
      <c r="H189" s="29">
        <v>153940</v>
      </c>
      <c r="I189" s="29">
        <v>109099</v>
      </c>
      <c r="T189" s="1"/>
      <c r="V189" s="1"/>
      <c r="W189" s="1"/>
    </row>
    <row r="190" spans="2:88" s="2" customFormat="1" ht="18" customHeight="1" thickBot="1" x14ac:dyDescent="0.35">
      <c r="B190" s="82" t="s">
        <v>44</v>
      </c>
      <c r="C190" s="82"/>
      <c r="D190" s="27"/>
      <c r="E190" s="27"/>
      <c r="F190" s="26">
        <f>H190+I190</f>
        <v>35090</v>
      </c>
      <c r="G190" s="25">
        <f>F190/$F$191</f>
        <v>6.8902952675119339E-2</v>
      </c>
      <c r="H190" s="29">
        <v>19855</v>
      </c>
      <c r="I190" s="29">
        <v>15235</v>
      </c>
      <c r="T190" s="1"/>
      <c r="V190" s="1"/>
      <c r="W190" s="1"/>
    </row>
    <row r="191" spans="2:88" s="2" customFormat="1" ht="21.75" customHeight="1" x14ac:dyDescent="0.3">
      <c r="B191" s="41" t="s">
        <v>1</v>
      </c>
      <c r="C191" s="41"/>
      <c r="D191" s="41"/>
      <c r="E191" s="41"/>
      <c r="F191" s="8">
        <f>SUM(F158:F190)</f>
        <v>509267</v>
      </c>
      <c r="G191" s="81">
        <f>SUM(G158:G190)</f>
        <v>1</v>
      </c>
      <c r="H191" s="8">
        <f>SUM(H158:H190)</f>
        <v>304167</v>
      </c>
      <c r="I191" s="8">
        <f>SUM(I158:I190)</f>
        <v>205100</v>
      </c>
      <c r="T191" s="1"/>
      <c r="V191" s="1"/>
      <c r="W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</row>
    <row r="192" spans="2:88" s="2" customFormat="1" ht="10.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T192" s="1"/>
      <c r="V192" s="1"/>
      <c r="W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</row>
    <row r="193" spans="2:88" s="2" customFormat="1" ht="10.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T193" s="1"/>
      <c r="V193" s="1"/>
      <c r="W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</row>
    <row r="194" spans="2:88" s="2" customFormat="1" ht="21.7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T194" s="1"/>
      <c r="V194" s="1"/>
      <c r="W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</row>
    <row r="195" spans="2:88" s="2" customFormat="1" ht="21.7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80" t="s">
        <v>122</v>
      </c>
      <c r="L195" s="80"/>
      <c r="M195" s="80"/>
      <c r="N195" s="80"/>
      <c r="O195" s="80"/>
      <c r="P195" s="80"/>
      <c r="Q195" s="80"/>
      <c r="R195" s="80"/>
      <c r="T195" s="1"/>
      <c r="V195" s="1"/>
      <c r="W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</row>
    <row r="196" spans="2:88" s="2" customFormat="1" ht="39.75" customHeight="1" x14ac:dyDescent="0.3">
      <c r="B196" s="79" t="s">
        <v>121</v>
      </c>
      <c r="C196" s="78"/>
      <c r="D196" s="77" t="s">
        <v>120</v>
      </c>
      <c r="E196" s="76">
        <v>2021</v>
      </c>
      <c r="F196" s="75">
        <v>2022</v>
      </c>
      <c r="G196" s="75">
        <v>2023</v>
      </c>
      <c r="H196" s="75">
        <v>2024</v>
      </c>
      <c r="I196" s="75" t="s">
        <v>119</v>
      </c>
      <c r="J196" s="1"/>
      <c r="R196" s="1"/>
      <c r="T196" s="1"/>
      <c r="V196" s="1"/>
      <c r="W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</row>
    <row r="197" spans="2:88" s="2" customFormat="1" ht="21.75" customHeight="1" x14ac:dyDescent="0.3">
      <c r="B197" s="68" t="s">
        <v>27</v>
      </c>
      <c r="C197" s="68"/>
      <c r="D197" s="64">
        <f>SUM(E197:I197)</f>
        <v>150923</v>
      </c>
      <c r="E197" s="74">
        <v>20661</v>
      </c>
      <c r="F197" s="74">
        <v>39013</v>
      </c>
      <c r="G197" s="74">
        <v>34951</v>
      </c>
      <c r="H197" s="74">
        <v>45569</v>
      </c>
      <c r="I197" s="74">
        <v>10729</v>
      </c>
      <c r="J197" s="1"/>
      <c r="K197" s="1"/>
      <c r="L197" s="1"/>
      <c r="M197" s="1"/>
      <c r="N197" s="1"/>
      <c r="O197" s="1"/>
      <c r="P197" s="1"/>
      <c r="Q197" s="1"/>
      <c r="R197" s="1"/>
      <c r="T197" s="1"/>
      <c r="V197" s="1"/>
      <c r="W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</row>
    <row r="198" spans="2:88" s="2" customFormat="1" ht="21.75" customHeight="1" x14ac:dyDescent="0.3">
      <c r="B198" s="68" t="s">
        <v>26</v>
      </c>
      <c r="C198" s="68"/>
      <c r="D198" s="64">
        <f>SUM(E198:I198)</f>
        <v>312889</v>
      </c>
      <c r="E198" s="67">
        <v>35916</v>
      </c>
      <c r="F198" s="67">
        <v>73299</v>
      </c>
      <c r="G198" s="67">
        <v>82537</v>
      </c>
      <c r="H198" s="67">
        <v>96312</v>
      </c>
      <c r="I198" s="67">
        <v>24825</v>
      </c>
      <c r="J198" s="1"/>
      <c r="K198" s="1"/>
      <c r="L198" s="1"/>
      <c r="M198" s="1"/>
      <c r="N198" s="1"/>
      <c r="O198" s="1"/>
      <c r="P198" s="1"/>
      <c r="Q198" s="1"/>
      <c r="R198" s="1"/>
      <c r="T198" s="1"/>
      <c r="V198" s="1"/>
      <c r="W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</row>
    <row r="199" spans="2:88" s="2" customFormat="1" ht="21.75" customHeight="1" x14ac:dyDescent="0.3">
      <c r="B199" s="68" t="s">
        <v>25</v>
      </c>
      <c r="C199" s="68"/>
      <c r="D199" s="64">
        <f>SUM(E199:I199)</f>
        <v>181877</v>
      </c>
      <c r="E199" s="67">
        <v>28204.000000000004</v>
      </c>
      <c r="F199" s="67">
        <v>40789</v>
      </c>
      <c r="G199" s="67">
        <v>46288</v>
      </c>
      <c r="H199" s="67">
        <v>51481</v>
      </c>
      <c r="I199" s="67">
        <v>15115</v>
      </c>
      <c r="J199" s="1"/>
      <c r="K199" s="1"/>
      <c r="L199" s="1"/>
      <c r="M199" s="1"/>
      <c r="N199" s="1"/>
      <c r="O199" s="1"/>
      <c r="P199" s="1"/>
      <c r="Q199" s="1"/>
      <c r="R199" s="1"/>
      <c r="T199" s="1"/>
      <c r="V199" s="1"/>
      <c r="W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</row>
    <row r="200" spans="2:88" s="2" customFormat="1" ht="21.75" customHeight="1" x14ac:dyDescent="0.3">
      <c r="B200" s="68" t="s">
        <v>24</v>
      </c>
      <c r="C200" s="68"/>
      <c r="D200" s="64">
        <f>SUM(E200:I200)</f>
        <v>440546</v>
      </c>
      <c r="E200" s="67">
        <v>69180.000000000015</v>
      </c>
      <c r="F200" s="67">
        <v>96219</v>
      </c>
      <c r="G200" s="67">
        <v>117373</v>
      </c>
      <c r="H200" s="67">
        <v>128765</v>
      </c>
      <c r="I200" s="67">
        <v>29009</v>
      </c>
      <c r="J200" s="1"/>
      <c r="K200" s="1"/>
      <c r="L200" s="1"/>
      <c r="M200" s="1"/>
      <c r="N200" s="1"/>
      <c r="O200" s="1"/>
      <c r="P200" s="1"/>
      <c r="Q200" s="1"/>
      <c r="R200" s="1"/>
      <c r="T200" s="1"/>
      <c r="V200" s="1"/>
      <c r="W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</row>
    <row r="201" spans="2:88" s="2" customFormat="1" ht="21.75" customHeight="1" x14ac:dyDescent="0.3">
      <c r="B201" s="68" t="s">
        <v>23</v>
      </c>
      <c r="C201" s="68"/>
      <c r="D201" s="64">
        <f>SUM(E201:I201)</f>
        <v>260865</v>
      </c>
      <c r="E201" s="67">
        <v>39391</v>
      </c>
      <c r="F201" s="67">
        <v>51183</v>
      </c>
      <c r="G201" s="67">
        <v>65113</v>
      </c>
      <c r="H201" s="67">
        <v>83295</v>
      </c>
      <c r="I201" s="67">
        <v>21883</v>
      </c>
      <c r="J201" s="1"/>
      <c r="K201" s="1"/>
      <c r="L201" s="1"/>
      <c r="M201" s="1"/>
      <c r="N201" s="1"/>
      <c r="O201" s="1"/>
      <c r="P201" s="1"/>
      <c r="Q201" s="1"/>
      <c r="R201" s="1"/>
      <c r="T201" s="1"/>
      <c r="V201" s="1"/>
      <c r="W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</row>
    <row r="202" spans="2:88" s="2" customFormat="1" ht="21.75" customHeight="1" x14ac:dyDescent="0.3">
      <c r="B202" s="68" t="s">
        <v>22</v>
      </c>
      <c r="C202" s="68"/>
      <c r="D202" s="64">
        <f>SUM(E202:I202)</f>
        <v>241036</v>
      </c>
      <c r="E202" s="67">
        <v>26304.999999999996</v>
      </c>
      <c r="F202" s="67">
        <v>63266</v>
      </c>
      <c r="G202" s="67">
        <v>56164</v>
      </c>
      <c r="H202" s="67">
        <v>74858</v>
      </c>
      <c r="I202" s="67">
        <v>20443</v>
      </c>
      <c r="J202" s="1"/>
      <c r="K202" s="1"/>
      <c r="L202" s="1"/>
      <c r="M202" s="1"/>
      <c r="N202" s="1"/>
      <c r="O202" s="1"/>
      <c r="P202" s="1"/>
      <c r="Q202" s="1"/>
      <c r="R202" s="1"/>
      <c r="T202" s="1"/>
      <c r="V202" s="1"/>
      <c r="W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</row>
    <row r="203" spans="2:88" s="2" customFormat="1" ht="21.75" customHeight="1" x14ac:dyDescent="0.3">
      <c r="B203" s="68" t="s">
        <v>21</v>
      </c>
      <c r="C203" s="68"/>
      <c r="D203" s="64">
        <f>SUM(E203:I203)</f>
        <v>214315</v>
      </c>
      <c r="E203" s="67">
        <v>36054</v>
      </c>
      <c r="F203" s="67">
        <v>44311</v>
      </c>
      <c r="G203" s="67">
        <v>58133</v>
      </c>
      <c r="H203" s="67">
        <v>59362</v>
      </c>
      <c r="I203" s="67">
        <v>16455</v>
      </c>
      <c r="J203" s="1"/>
      <c r="K203" s="1"/>
      <c r="L203" s="1"/>
      <c r="M203" s="1"/>
      <c r="N203" s="1"/>
      <c r="O203" s="1"/>
      <c r="P203" s="1"/>
      <c r="Q203" s="1"/>
      <c r="R203" s="1"/>
      <c r="T203" s="1"/>
      <c r="V203" s="1"/>
      <c r="W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</row>
    <row r="204" spans="2:88" s="2" customFormat="1" ht="21.75" customHeight="1" x14ac:dyDescent="0.3">
      <c r="B204" s="68" t="s">
        <v>20</v>
      </c>
      <c r="C204" s="68"/>
      <c r="D204" s="64">
        <f>SUM(E204:I204)</f>
        <v>547968</v>
      </c>
      <c r="E204" s="67">
        <v>85408.000000000015</v>
      </c>
      <c r="F204" s="67">
        <v>117545</v>
      </c>
      <c r="G204" s="67">
        <v>138891</v>
      </c>
      <c r="H204" s="67">
        <v>163724</v>
      </c>
      <c r="I204" s="67">
        <v>42400</v>
      </c>
      <c r="J204" s="1"/>
      <c r="K204" s="1"/>
      <c r="L204" s="1"/>
      <c r="M204" s="1"/>
      <c r="N204" s="1"/>
      <c r="O204" s="1"/>
      <c r="P204" s="1"/>
      <c r="Q204" s="1"/>
      <c r="R204" s="1"/>
      <c r="T204" s="1"/>
      <c r="V204" s="1"/>
      <c r="W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</row>
    <row r="205" spans="2:88" s="2" customFormat="1" ht="21.75" customHeight="1" x14ac:dyDescent="0.3">
      <c r="B205" s="68" t="s">
        <v>19</v>
      </c>
      <c r="C205" s="68"/>
      <c r="D205" s="64">
        <f>SUM(E205:I205)</f>
        <v>128822</v>
      </c>
      <c r="E205" s="67">
        <v>18134</v>
      </c>
      <c r="F205" s="67">
        <v>22445</v>
      </c>
      <c r="G205" s="67">
        <v>30582</v>
      </c>
      <c r="H205" s="67">
        <v>47696</v>
      </c>
      <c r="I205" s="74">
        <v>9965</v>
      </c>
      <c r="J205" s="1"/>
      <c r="K205" s="1"/>
      <c r="L205" s="1"/>
      <c r="M205" s="1"/>
      <c r="N205" s="1"/>
      <c r="O205" s="1"/>
      <c r="P205" s="1"/>
      <c r="Q205" s="1"/>
      <c r="R205" s="1"/>
      <c r="T205" s="1"/>
      <c r="V205" s="1"/>
      <c r="W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</row>
    <row r="206" spans="2:88" s="2" customFormat="1" ht="21.75" customHeight="1" x14ac:dyDescent="0.3">
      <c r="B206" s="68" t="s">
        <v>18</v>
      </c>
      <c r="C206" s="68"/>
      <c r="D206" s="64">
        <f>SUM(E206:I206)</f>
        <v>219585</v>
      </c>
      <c r="E206" s="67">
        <v>35069</v>
      </c>
      <c r="F206" s="67">
        <v>45742</v>
      </c>
      <c r="G206" s="67">
        <v>52333</v>
      </c>
      <c r="H206" s="67">
        <v>66277</v>
      </c>
      <c r="I206" s="67">
        <v>20164</v>
      </c>
      <c r="J206" s="1"/>
      <c r="K206" s="1"/>
      <c r="L206" s="1"/>
      <c r="M206" s="1"/>
      <c r="N206" s="1"/>
      <c r="O206" s="1"/>
      <c r="P206" s="1"/>
      <c r="Q206" s="1"/>
      <c r="R206" s="1"/>
      <c r="T206" s="1"/>
      <c r="V206" s="1"/>
      <c r="W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</row>
    <row r="207" spans="2:88" s="2" customFormat="1" ht="21.75" customHeight="1" x14ac:dyDescent="0.3">
      <c r="B207" s="68" t="s">
        <v>17</v>
      </c>
      <c r="C207" s="68"/>
      <c r="D207" s="64">
        <f>SUM(E207:I207)</f>
        <v>273940</v>
      </c>
      <c r="E207" s="67">
        <v>58495</v>
      </c>
      <c r="F207" s="67">
        <v>50017</v>
      </c>
      <c r="G207" s="67">
        <v>69300</v>
      </c>
      <c r="H207" s="67">
        <v>75154</v>
      </c>
      <c r="I207" s="67">
        <v>20974</v>
      </c>
      <c r="J207" s="1"/>
      <c r="K207" s="1"/>
      <c r="L207" s="1"/>
      <c r="M207" s="1"/>
      <c r="N207" s="1"/>
      <c r="O207" s="1"/>
      <c r="P207" s="1"/>
      <c r="Q207" s="1"/>
      <c r="R207" s="1"/>
      <c r="T207" s="1"/>
      <c r="V207" s="1"/>
      <c r="W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</row>
    <row r="208" spans="2:88" s="2" customFormat="1" ht="21.75" customHeight="1" x14ac:dyDescent="0.3">
      <c r="B208" s="68" t="s">
        <v>16</v>
      </c>
      <c r="C208" s="68"/>
      <c r="D208" s="64">
        <f>SUM(E208:I208)</f>
        <v>457311</v>
      </c>
      <c r="E208" s="67">
        <v>64000.000000000029</v>
      </c>
      <c r="F208" s="67">
        <v>84233</v>
      </c>
      <c r="G208" s="67">
        <v>127870</v>
      </c>
      <c r="H208" s="67">
        <v>150437</v>
      </c>
      <c r="I208" s="67">
        <v>30771</v>
      </c>
      <c r="J208" s="1"/>
      <c r="K208" s="1"/>
      <c r="L208" s="1"/>
      <c r="M208" s="1"/>
      <c r="N208" s="1"/>
      <c r="O208" s="1"/>
      <c r="P208" s="1"/>
      <c r="Q208" s="1"/>
      <c r="R208" s="1"/>
      <c r="T208" s="1"/>
      <c r="V208" s="1"/>
      <c r="W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</row>
    <row r="209" spans="2:88" s="2" customFormat="1" ht="21.75" customHeight="1" x14ac:dyDescent="0.3">
      <c r="B209" s="68" t="s">
        <v>15</v>
      </c>
      <c r="C209" s="68"/>
      <c r="D209" s="64">
        <f>SUM(E209:I209)</f>
        <v>338100</v>
      </c>
      <c r="E209" s="67">
        <v>50831</v>
      </c>
      <c r="F209" s="67">
        <v>65846</v>
      </c>
      <c r="G209" s="67">
        <v>85482</v>
      </c>
      <c r="H209" s="67">
        <v>109276</v>
      </c>
      <c r="I209" s="67">
        <v>26665</v>
      </c>
      <c r="J209" s="1"/>
      <c r="K209" s="1"/>
      <c r="L209" s="1"/>
      <c r="M209" s="1"/>
      <c r="N209" s="1"/>
      <c r="O209" s="1"/>
      <c r="P209" s="1"/>
      <c r="Q209" s="1"/>
      <c r="R209" s="1"/>
      <c r="T209" s="1"/>
      <c r="V209" s="1"/>
      <c r="W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</row>
    <row r="210" spans="2:88" s="2" customFormat="1" ht="21.75" customHeight="1" x14ac:dyDescent="0.3">
      <c r="B210" s="68" t="s">
        <v>14</v>
      </c>
      <c r="C210" s="68"/>
      <c r="D210" s="64">
        <f>SUM(E210:I210)</f>
        <v>199400</v>
      </c>
      <c r="E210" s="67">
        <v>29780</v>
      </c>
      <c r="F210" s="67">
        <v>41523</v>
      </c>
      <c r="G210" s="67">
        <v>56661</v>
      </c>
      <c r="H210" s="67">
        <v>56909</v>
      </c>
      <c r="I210" s="67">
        <v>14527</v>
      </c>
      <c r="J210" s="1"/>
      <c r="K210" s="1"/>
      <c r="L210" s="1"/>
      <c r="M210" s="1"/>
      <c r="N210" s="1"/>
      <c r="O210" s="1"/>
      <c r="P210" s="1"/>
      <c r="Q210" s="1"/>
      <c r="R210" s="1"/>
      <c r="T210" s="1"/>
      <c r="V210" s="1"/>
      <c r="W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</row>
    <row r="211" spans="2:88" s="2" customFormat="1" ht="21.75" customHeight="1" x14ac:dyDescent="0.3">
      <c r="B211" s="68" t="s">
        <v>13</v>
      </c>
      <c r="C211" s="68"/>
      <c r="D211" s="64">
        <f>SUM(E211:I211)</f>
        <v>1184091</v>
      </c>
      <c r="E211" s="67">
        <v>254854</v>
      </c>
      <c r="F211" s="67">
        <v>264217</v>
      </c>
      <c r="G211" s="67">
        <v>284158</v>
      </c>
      <c r="H211" s="67">
        <v>312534</v>
      </c>
      <c r="I211" s="67">
        <v>68328</v>
      </c>
      <c r="J211" s="1"/>
      <c r="K211" s="1"/>
      <c r="L211" s="1"/>
      <c r="M211" s="1"/>
      <c r="N211" s="1"/>
      <c r="O211" s="1"/>
      <c r="P211" s="1"/>
      <c r="Q211" s="1"/>
      <c r="R211" s="1"/>
      <c r="T211" s="1"/>
      <c r="V211" s="1"/>
      <c r="W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</row>
    <row r="212" spans="2:88" s="2" customFormat="1" ht="21.75" customHeight="1" x14ac:dyDescent="0.3">
      <c r="B212" s="68" t="s">
        <v>12</v>
      </c>
      <c r="C212" s="68"/>
      <c r="D212" s="64">
        <f>SUM(E212:I212)</f>
        <v>315316</v>
      </c>
      <c r="E212" s="67">
        <v>49967</v>
      </c>
      <c r="F212" s="67">
        <v>69874</v>
      </c>
      <c r="G212" s="67">
        <v>80794</v>
      </c>
      <c r="H212" s="67">
        <v>94999</v>
      </c>
      <c r="I212" s="67">
        <v>19682</v>
      </c>
      <c r="J212" s="1"/>
      <c r="K212" s="1"/>
      <c r="L212" s="1"/>
      <c r="M212" s="1"/>
      <c r="N212" s="1"/>
      <c r="O212" s="1"/>
      <c r="P212" s="1"/>
      <c r="Q212" s="1"/>
      <c r="R212" s="1"/>
      <c r="T212" s="1"/>
      <c r="V212" s="1"/>
      <c r="W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</row>
    <row r="213" spans="2:88" s="2" customFormat="1" ht="21.75" customHeight="1" x14ac:dyDescent="0.3">
      <c r="B213" s="68" t="s">
        <v>11</v>
      </c>
      <c r="C213" s="68"/>
      <c r="D213" s="64">
        <f>SUM(E213:I213)</f>
        <v>135431</v>
      </c>
      <c r="E213" s="67">
        <v>16408</v>
      </c>
      <c r="F213" s="67">
        <v>27500</v>
      </c>
      <c r="G213" s="67">
        <v>39819</v>
      </c>
      <c r="H213" s="67">
        <v>41868</v>
      </c>
      <c r="I213" s="67">
        <v>9836</v>
      </c>
      <c r="J213" s="1"/>
      <c r="K213" s="1"/>
      <c r="L213" s="1"/>
      <c r="M213" s="1"/>
      <c r="N213" s="1"/>
      <c r="O213" s="1"/>
      <c r="P213" s="1"/>
      <c r="Q213" s="1"/>
      <c r="R213" s="1"/>
      <c r="T213" s="1"/>
      <c r="V213" s="1"/>
      <c r="W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</row>
    <row r="214" spans="2:88" s="2" customFormat="1" ht="21.75" customHeight="1" x14ac:dyDescent="0.3">
      <c r="B214" s="68" t="s">
        <v>10</v>
      </c>
      <c r="C214" s="68"/>
      <c r="D214" s="64">
        <f>SUM(E214:I214)</f>
        <v>49559</v>
      </c>
      <c r="E214" s="67">
        <v>7211</v>
      </c>
      <c r="F214" s="67">
        <v>10052</v>
      </c>
      <c r="G214" s="67">
        <v>9472</v>
      </c>
      <c r="H214" s="67">
        <v>19428</v>
      </c>
      <c r="I214" s="74">
        <v>3396</v>
      </c>
      <c r="J214" s="1"/>
      <c r="K214" s="1"/>
      <c r="L214" s="1"/>
      <c r="M214" s="1"/>
      <c r="N214" s="1"/>
      <c r="O214" s="1"/>
      <c r="P214" s="1"/>
      <c r="Q214" s="1"/>
      <c r="R214" s="1"/>
      <c r="T214" s="1"/>
      <c r="V214" s="1"/>
      <c r="W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</row>
    <row r="215" spans="2:88" s="2" customFormat="1" ht="21.75" customHeight="1" x14ac:dyDescent="0.3">
      <c r="B215" s="68" t="s">
        <v>9</v>
      </c>
      <c r="C215" s="68"/>
      <c r="D215" s="64">
        <f>SUM(E215:I215)</f>
        <v>62414</v>
      </c>
      <c r="E215" s="67">
        <v>11460</v>
      </c>
      <c r="F215" s="67">
        <v>15646</v>
      </c>
      <c r="G215" s="67">
        <v>15248</v>
      </c>
      <c r="H215" s="67">
        <v>15795</v>
      </c>
      <c r="I215" s="67">
        <v>4265</v>
      </c>
      <c r="J215" s="1"/>
      <c r="K215" s="1"/>
      <c r="L215" s="1"/>
      <c r="M215" s="1"/>
      <c r="N215" s="1"/>
      <c r="O215" s="1"/>
      <c r="P215" s="1"/>
      <c r="Q215" s="1"/>
      <c r="R215" s="1"/>
      <c r="T215" s="1"/>
      <c r="V215" s="1"/>
      <c r="W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</row>
    <row r="216" spans="2:88" s="2" customFormat="1" ht="21.75" customHeight="1" x14ac:dyDescent="0.3">
      <c r="B216" s="68" t="s">
        <v>8</v>
      </c>
      <c r="C216" s="68"/>
      <c r="D216" s="64">
        <f>SUM(E216:I216)</f>
        <v>111438</v>
      </c>
      <c r="E216" s="67">
        <v>21984</v>
      </c>
      <c r="F216" s="67">
        <v>22413</v>
      </c>
      <c r="G216" s="67">
        <v>27412</v>
      </c>
      <c r="H216" s="67">
        <v>31245</v>
      </c>
      <c r="I216" s="67">
        <v>8384</v>
      </c>
      <c r="J216" s="1"/>
      <c r="K216" s="1"/>
      <c r="L216" s="1"/>
      <c r="M216" s="1"/>
      <c r="N216" s="1"/>
      <c r="O216" s="1"/>
      <c r="P216" s="1"/>
      <c r="Q216" s="1"/>
      <c r="R216" s="1"/>
      <c r="T216" s="1"/>
      <c r="V216" s="1"/>
      <c r="W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</row>
    <row r="217" spans="2:88" s="2" customFormat="1" ht="21.75" customHeight="1" x14ac:dyDescent="0.3">
      <c r="B217" s="68" t="s">
        <v>7</v>
      </c>
      <c r="C217" s="68"/>
      <c r="D217" s="64">
        <f>SUM(E217:I217)</f>
        <v>267479</v>
      </c>
      <c r="E217" s="67">
        <v>42668</v>
      </c>
      <c r="F217" s="67">
        <v>53372</v>
      </c>
      <c r="G217" s="67">
        <v>66102</v>
      </c>
      <c r="H217" s="67">
        <v>85504</v>
      </c>
      <c r="I217" s="67">
        <v>19833</v>
      </c>
      <c r="J217" s="1"/>
      <c r="K217" s="1"/>
      <c r="L217" s="1"/>
      <c r="M217" s="1"/>
      <c r="N217" s="1"/>
      <c r="O217" s="1"/>
      <c r="P217" s="1"/>
      <c r="Q217" s="1"/>
      <c r="R217" s="1"/>
      <c r="T217" s="1"/>
      <c r="V217" s="1"/>
      <c r="W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</row>
    <row r="218" spans="2:88" s="2" customFormat="1" ht="21.75" customHeight="1" x14ac:dyDescent="0.3">
      <c r="B218" s="68" t="s">
        <v>6</v>
      </c>
      <c r="C218" s="68"/>
      <c r="D218" s="64">
        <f>SUM(E218:I218)</f>
        <v>274707</v>
      </c>
      <c r="E218" s="67">
        <v>47625.999999999985</v>
      </c>
      <c r="F218" s="67">
        <v>67869</v>
      </c>
      <c r="G218" s="67">
        <v>59837</v>
      </c>
      <c r="H218" s="67">
        <v>78361</v>
      </c>
      <c r="I218" s="67">
        <v>21014</v>
      </c>
      <c r="J218" s="1"/>
      <c r="K218" s="73" t="s">
        <v>118</v>
      </c>
      <c r="L218" s="72" t="s">
        <v>117</v>
      </c>
      <c r="M218" s="71"/>
      <c r="N218" s="1"/>
      <c r="O218" s="1"/>
      <c r="P218" s="1"/>
      <c r="Q218" s="1"/>
      <c r="R218" s="1"/>
      <c r="T218" s="1"/>
      <c r="V218" s="1"/>
      <c r="W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</row>
    <row r="219" spans="2:88" s="2" customFormat="1" ht="21.75" customHeight="1" x14ac:dyDescent="0.3">
      <c r="B219" s="68" t="s">
        <v>5</v>
      </c>
      <c r="C219" s="68"/>
      <c r="D219" s="64">
        <f>SUM(E219:I219)</f>
        <v>277158</v>
      </c>
      <c r="E219" s="67">
        <v>39075</v>
      </c>
      <c r="F219" s="67">
        <v>62548</v>
      </c>
      <c r="G219" s="67">
        <v>69680</v>
      </c>
      <c r="H219" s="67">
        <v>81103</v>
      </c>
      <c r="I219" s="67">
        <v>24752</v>
      </c>
      <c r="J219" s="1"/>
      <c r="K219" s="70"/>
      <c r="L219" s="57" t="s">
        <v>116</v>
      </c>
      <c r="M219" s="56"/>
      <c r="N219" s="1"/>
      <c r="O219" s="1"/>
      <c r="P219" s="1"/>
      <c r="Q219" s="1"/>
      <c r="R219" s="1"/>
      <c r="T219" s="1"/>
      <c r="V219" s="1"/>
      <c r="W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</row>
    <row r="220" spans="2:88" s="2" customFormat="1" ht="21.75" customHeight="1" x14ac:dyDescent="0.3">
      <c r="B220" s="68" t="s">
        <v>4</v>
      </c>
      <c r="C220" s="68"/>
      <c r="D220" s="64">
        <f>SUM(E220:I220)</f>
        <v>146326</v>
      </c>
      <c r="E220" s="67">
        <v>23545.000000000004</v>
      </c>
      <c r="F220" s="67">
        <v>33415</v>
      </c>
      <c r="G220" s="67">
        <v>35290</v>
      </c>
      <c r="H220" s="67">
        <v>42478</v>
      </c>
      <c r="I220" s="67">
        <v>11598</v>
      </c>
      <c r="J220" s="1"/>
      <c r="K220" s="69"/>
      <c r="L220" s="57" t="s">
        <v>115</v>
      </c>
      <c r="M220" s="56"/>
      <c r="N220" s="1"/>
      <c r="O220" s="1"/>
      <c r="P220" s="1"/>
      <c r="Q220" s="1"/>
      <c r="R220" s="1"/>
      <c r="T220" s="1"/>
      <c r="V220" s="1"/>
      <c r="W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</row>
    <row r="221" spans="2:88" s="2" customFormat="1" ht="21.75" customHeight="1" x14ac:dyDescent="0.3">
      <c r="B221" s="68" t="s">
        <v>3</v>
      </c>
      <c r="C221" s="68"/>
      <c r="D221" s="64">
        <f>SUM(E221:I221)</f>
        <v>104720</v>
      </c>
      <c r="E221" s="67">
        <v>21255</v>
      </c>
      <c r="F221" s="67">
        <v>23356</v>
      </c>
      <c r="G221" s="67">
        <v>25704</v>
      </c>
      <c r="H221" s="67">
        <v>27308</v>
      </c>
      <c r="I221" s="67">
        <v>7097</v>
      </c>
      <c r="J221" s="1"/>
      <c r="K221" s="66"/>
      <c r="L221" s="57" t="s">
        <v>114</v>
      </c>
      <c r="M221" s="56"/>
      <c r="N221" s="1"/>
      <c r="O221" s="1"/>
      <c r="P221" s="1"/>
      <c r="Q221" s="1"/>
      <c r="R221" s="1"/>
      <c r="T221" s="1"/>
      <c r="V221" s="1"/>
      <c r="W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</row>
    <row r="222" spans="2:88" s="2" customFormat="1" ht="21.75" customHeight="1" thickBot="1" x14ac:dyDescent="0.35">
      <c r="B222" s="65" t="s">
        <v>2</v>
      </c>
      <c r="C222" s="65"/>
      <c r="D222" s="64">
        <f>SUM(E222:I222)</f>
        <v>63663</v>
      </c>
      <c r="E222" s="63">
        <v>8414</v>
      </c>
      <c r="F222" s="63">
        <v>13208</v>
      </c>
      <c r="G222" s="63">
        <v>13723</v>
      </c>
      <c r="H222" s="63">
        <v>21161</v>
      </c>
      <c r="I222" s="63">
        <v>7157</v>
      </c>
      <c r="J222" s="1"/>
      <c r="K222" s="62"/>
      <c r="L222" s="57" t="s">
        <v>113</v>
      </c>
      <c r="M222" s="56"/>
      <c r="N222" s="1"/>
      <c r="O222" s="1"/>
      <c r="P222" s="1"/>
      <c r="Q222" s="1"/>
      <c r="R222" s="1"/>
      <c r="T222" s="1"/>
      <c r="V222" s="1"/>
      <c r="W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</row>
    <row r="223" spans="2:88" s="2" customFormat="1" ht="21.75" customHeight="1" x14ac:dyDescent="0.3">
      <c r="B223" s="23" t="s">
        <v>1</v>
      </c>
      <c r="C223" s="23"/>
      <c r="D223" s="8">
        <f>SUM(E223:I223)</f>
        <v>6959879</v>
      </c>
      <c r="E223" s="8">
        <f>SUM(E197:E222)</f>
        <v>1141895</v>
      </c>
      <c r="F223" s="8">
        <f>SUM(F197:F222)</f>
        <v>1498901</v>
      </c>
      <c r="G223" s="8">
        <f>SUM(G197:G222)</f>
        <v>1748917</v>
      </c>
      <c r="H223" s="8">
        <f>SUM(H197:H222)</f>
        <v>2060899</v>
      </c>
      <c r="I223" s="8">
        <f>SUM(I197:I222)</f>
        <v>509267</v>
      </c>
      <c r="J223" s="1"/>
      <c r="K223" s="61"/>
      <c r="L223" s="57" t="s">
        <v>112</v>
      </c>
      <c r="M223" s="56"/>
      <c r="N223" s="1"/>
      <c r="O223" s="1"/>
      <c r="P223" s="1"/>
      <c r="Q223" s="1"/>
      <c r="R223" s="1"/>
      <c r="T223" s="1"/>
      <c r="V223" s="1"/>
      <c r="W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</row>
    <row r="224" spans="2:88" s="2" customFormat="1" ht="21.75" customHeight="1" thickBot="1" x14ac:dyDescent="0.35">
      <c r="B224" s="60" t="s">
        <v>88</v>
      </c>
      <c r="C224" s="60"/>
      <c r="D224" s="59">
        <f>SUM(E224:I224)</f>
        <v>1</v>
      </c>
      <c r="E224" s="59">
        <f>E223/$D$223</f>
        <v>0.16406822589875486</v>
      </c>
      <c r="F224" s="59">
        <f>F223/$D$223</f>
        <v>0.21536308318003805</v>
      </c>
      <c r="G224" s="59">
        <f>G223/$D$223</f>
        <v>0.25128554677459192</v>
      </c>
      <c r="H224" s="59">
        <f>H223/$D$223</f>
        <v>0.29611132607334123</v>
      </c>
      <c r="I224" s="59">
        <f>I223/$D$223</f>
        <v>7.317181807327397E-2</v>
      </c>
      <c r="J224" s="1"/>
      <c r="K224" s="58"/>
      <c r="L224" s="57" t="s">
        <v>111</v>
      </c>
      <c r="M224" s="56"/>
      <c r="N224" s="1"/>
      <c r="O224" s="1"/>
      <c r="P224" s="1"/>
      <c r="Q224" s="1"/>
      <c r="R224" s="1"/>
      <c r="T224" s="1"/>
      <c r="V224" s="1"/>
      <c r="W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</row>
    <row r="225" spans="2:88" s="2" customFormat="1" ht="21.75" customHeight="1" x14ac:dyDescent="0.3">
      <c r="B225" s="55" t="s">
        <v>110</v>
      </c>
      <c r="C225" s="54"/>
      <c r="D225" s="54"/>
      <c r="E225" s="54"/>
      <c r="F225" s="54"/>
      <c r="G225" s="54"/>
      <c r="H225" s="54"/>
      <c r="I225" s="54"/>
      <c r="J225" s="1"/>
      <c r="K225" s="1"/>
      <c r="L225" s="1"/>
      <c r="M225" s="1"/>
      <c r="N225" s="1"/>
      <c r="O225" s="1"/>
      <c r="P225" s="1"/>
      <c r="Q225" s="1"/>
      <c r="R225" s="1"/>
      <c r="T225" s="1"/>
      <c r="V225" s="1"/>
      <c r="W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</row>
    <row r="226" spans="2:88" s="2" customFormat="1" ht="18.7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V226" s="1"/>
      <c r="W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</row>
    <row r="227" spans="2:88" s="2" customFormat="1" ht="18.7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V227" s="1"/>
      <c r="W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</row>
    <row r="228" spans="2:88" s="2" customFormat="1" ht="18.7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V228" s="1"/>
      <c r="W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</row>
    <row r="229" spans="2:88" s="2" customFormat="1" ht="18.75" customHeight="1" x14ac:dyDescent="0.3">
      <c r="B229" s="52" t="s">
        <v>109</v>
      </c>
      <c r="C229" s="39"/>
      <c r="D229" s="39"/>
      <c r="E229" s="39"/>
      <c r="F229" s="44" t="s">
        <v>1</v>
      </c>
      <c r="G229" s="14" t="s">
        <v>88</v>
      </c>
      <c r="H229" s="53" t="s">
        <v>29</v>
      </c>
      <c r="I229" s="53" t="s">
        <v>28</v>
      </c>
      <c r="J229" s="1"/>
      <c r="K229" s="1"/>
      <c r="L229" s="39" t="s">
        <v>108</v>
      </c>
      <c r="M229" s="39"/>
      <c r="N229" s="38"/>
      <c r="O229" s="44" t="s">
        <v>1</v>
      </c>
      <c r="P229" s="14" t="s">
        <v>88</v>
      </c>
      <c r="Q229" s="18" t="s">
        <v>30</v>
      </c>
      <c r="R229" s="17"/>
      <c r="T229" s="1"/>
      <c r="V229" s="1"/>
      <c r="W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</row>
    <row r="230" spans="2:88" s="2" customFormat="1" ht="24.75" customHeight="1" x14ac:dyDescent="0.3">
      <c r="B230" s="52"/>
      <c r="C230" s="39"/>
      <c r="D230" s="39"/>
      <c r="E230" s="39"/>
      <c r="F230" s="44"/>
      <c r="G230" s="14"/>
      <c r="H230" s="51"/>
      <c r="I230" s="51"/>
      <c r="K230" s="7"/>
      <c r="L230" s="39"/>
      <c r="M230" s="39"/>
      <c r="N230" s="38"/>
      <c r="O230" s="44"/>
      <c r="P230" s="14"/>
      <c r="Q230" s="13" t="s">
        <v>29</v>
      </c>
      <c r="R230" s="13" t="s">
        <v>28</v>
      </c>
      <c r="T230" s="1"/>
      <c r="V230" s="1"/>
      <c r="W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</row>
    <row r="231" spans="2:88" ht="25.5" customHeight="1" x14ac:dyDescent="0.3">
      <c r="B231" s="28" t="s">
        <v>107</v>
      </c>
      <c r="C231" s="28"/>
      <c r="D231" s="30"/>
      <c r="E231" s="30"/>
      <c r="F231" s="26">
        <f>SUM(H231:I231)</f>
        <v>43</v>
      </c>
      <c r="G231" s="25">
        <f>F231/$F$286</f>
        <v>8.443508022314425E-5</v>
      </c>
      <c r="H231" s="29">
        <v>23</v>
      </c>
      <c r="I231" s="29">
        <v>20</v>
      </c>
      <c r="K231" s="7"/>
      <c r="L231" s="50" t="s">
        <v>106</v>
      </c>
      <c r="M231" s="50"/>
      <c r="N231" s="50"/>
      <c r="O231" s="11">
        <f>SUM(Q231:R231)</f>
        <v>110772</v>
      </c>
      <c r="P231" s="42">
        <f>O231/$O$235</f>
        <v>0.21751262108088684</v>
      </c>
      <c r="Q231" s="10">
        <v>29670</v>
      </c>
      <c r="R231" s="10">
        <v>81102</v>
      </c>
    </row>
    <row r="232" spans="2:88" ht="25.5" customHeight="1" x14ac:dyDescent="0.3">
      <c r="B232" s="28" t="s">
        <v>105</v>
      </c>
      <c r="C232" s="28"/>
      <c r="D232" s="30"/>
      <c r="E232" s="30"/>
      <c r="F232" s="26">
        <f>SUM(H232:I232)</f>
        <v>50</v>
      </c>
      <c r="G232" s="25">
        <f>F232/$F$286</f>
        <v>9.8180325840865396E-5</v>
      </c>
      <c r="H232" s="29">
        <v>25</v>
      </c>
      <c r="I232" s="29">
        <v>25</v>
      </c>
      <c r="K232" s="7"/>
      <c r="L232" s="35" t="s">
        <v>104</v>
      </c>
      <c r="M232" s="35"/>
      <c r="N232" s="35"/>
      <c r="O232" s="11">
        <f>SUM(Q232:R232)</f>
        <v>5650</v>
      </c>
      <c r="P232" s="42">
        <f>O232/$O$235</f>
        <v>1.1094376820017791E-2</v>
      </c>
      <c r="Q232" s="10">
        <v>4174</v>
      </c>
      <c r="R232" s="10">
        <v>1476</v>
      </c>
    </row>
    <row r="233" spans="2:88" ht="25.5" customHeight="1" x14ac:dyDescent="0.3">
      <c r="B233" s="28" t="s">
        <v>103</v>
      </c>
      <c r="C233" s="28"/>
      <c r="D233" s="30"/>
      <c r="E233" s="30"/>
      <c r="F233" s="26">
        <f>SUM(H233:I233)</f>
        <v>0</v>
      </c>
      <c r="G233" s="25">
        <f>F233/$F$286</f>
        <v>0</v>
      </c>
      <c r="H233" s="29">
        <v>0</v>
      </c>
      <c r="I233" s="29">
        <v>0</v>
      </c>
      <c r="K233" s="7"/>
      <c r="L233" s="49" t="s">
        <v>102</v>
      </c>
      <c r="M233" s="49"/>
      <c r="N233" s="49"/>
      <c r="O233" s="11">
        <f>SUM(Q233:R233)</f>
        <v>5450</v>
      </c>
      <c r="P233" s="42">
        <f>O233/$O$235</f>
        <v>1.0701655516654328E-2</v>
      </c>
      <c r="Q233" s="10">
        <v>2546</v>
      </c>
      <c r="R233" s="10">
        <v>2904</v>
      </c>
    </row>
    <row r="234" spans="2:88" ht="25.5" customHeight="1" thickBot="1" x14ac:dyDescent="0.35">
      <c r="B234" s="28" t="s">
        <v>101</v>
      </c>
      <c r="C234" s="28"/>
      <c r="D234" s="30"/>
      <c r="E234" s="30"/>
      <c r="F234" s="26">
        <f>SUM(H234:I234)</f>
        <v>75561</v>
      </c>
      <c r="G234" s="25">
        <f>F234/$F$286</f>
        <v>0.1483720720172326</v>
      </c>
      <c r="H234" s="29">
        <v>4</v>
      </c>
      <c r="I234" s="29">
        <v>75557</v>
      </c>
      <c r="K234" s="7"/>
      <c r="L234" s="48" t="s">
        <v>100</v>
      </c>
      <c r="M234" s="33"/>
      <c r="N234" s="47"/>
      <c r="O234" s="11">
        <f>SUM(Q234:R234)</f>
        <v>387395</v>
      </c>
      <c r="P234" s="42">
        <f>O234/$O$235</f>
        <v>0.76069134658244109</v>
      </c>
      <c r="Q234" s="10">
        <v>267777</v>
      </c>
      <c r="R234" s="10">
        <v>119618</v>
      </c>
    </row>
    <row r="235" spans="2:88" ht="25.5" customHeight="1" x14ac:dyDescent="0.3">
      <c r="B235" s="28" t="s">
        <v>99</v>
      </c>
      <c r="C235" s="28"/>
      <c r="D235" s="30"/>
      <c r="E235" s="30"/>
      <c r="F235" s="26">
        <f>SUM(H235:I235)</f>
        <v>0</v>
      </c>
      <c r="G235" s="25">
        <f>F235/$F$286</f>
        <v>0</v>
      </c>
      <c r="H235" s="29">
        <v>0</v>
      </c>
      <c r="I235" s="29">
        <v>0</v>
      </c>
      <c r="K235" s="7"/>
      <c r="L235" s="46" t="s">
        <v>1</v>
      </c>
      <c r="M235" s="46"/>
      <c r="N235" s="46"/>
      <c r="O235" s="8">
        <f>SUM(O231:O234)</f>
        <v>509267</v>
      </c>
      <c r="P235" s="22">
        <f>SUM(P231:P234)</f>
        <v>1</v>
      </c>
      <c r="Q235" s="8">
        <f>SUM(Q231:Q234)</f>
        <v>304167</v>
      </c>
      <c r="R235" s="8">
        <f>SUM(R231:R234)</f>
        <v>205100</v>
      </c>
    </row>
    <row r="236" spans="2:88" ht="25.5" customHeight="1" x14ac:dyDescent="0.3">
      <c r="B236" s="28" t="s">
        <v>98</v>
      </c>
      <c r="C236" s="28"/>
      <c r="D236" s="30"/>
      <c r="E236" s="30"/>
      <c r="F236" s="26">
        <f>SUM(H236:I236)</f>
        <v>0</v>
      </c>
      <c r="G236" s="25">
        <f>F236/$F$286</f>
        <v>0</v>
      </c>
      <c r="H236" s="29">
        <v>0</v>
      </c>
      <c r="I236" s="29">
        <v>0</v>
      </c>
      <c r="K236" s="7"/>
      <c r="M236" s="45"/>
    </row>
    <row r="237" spans="2:88" ht="25.5" customHeight="1" x14ac:dyDescent="0.3">
      <c r="B237" s="28" t="s">
        <v>97</v>
      </c>
      <c r="C237" s="28"/>
      <c r="D237" s="30"/>
      <c r="E237" s="30"/>
      <c r="F237" s="26">
        <f>SUM(H237:I237)</f>
        <v>350911</v>
      </c>
      <c r="G237" s="25">
        <f>F237/$F$286</f>
        <v>0.68905112642287836</v>
      </c>
      <c r="H237" s="29">
        <v>245426</v>
      </c>
      <c r="I237" s="29">
        <v>105485</v>
      </c>
      <c r="K237" s="7"/>
    </row>
    <row r="238" spans="2:88" ht="25.5" customHeight="1" x14ac:dyDescent="0.3">
      <c r="B238" s="28" t="s">
        <v>96</v>
      </c>
      <c r="C238" s="28"/>
      <c r="D238" s="30"/>
      <c r="E238" s="30"/>
      <c r="F238" s="26">
        <f>SUM(H238:I238)</f>
        <v>1303</v>
      </c>
      <c r="G238" s="25">
        <f>F238/$F$286</f>
        <v>2.5585792914129524E-3</v>
      </c>
      <c r="H238" s="29">
        <v>838</v>
      </c>
      <c r="I238" s="29">
        <v>465</v>
      </c>
      <c r="K238" s="7"/>
    </row>
    <row r="239" spans="2:88" ht="25.5" customHeight="1" x14ac:dyDescent="0.3">
      <c r="B239" s="28" t="s">
        <v>95</v>
      </c>
      <c r="C239" s="28"/>
      <c r="D239" s="30"/>
      <c r="E239" s="30"/>
      <c r="F239" s="26">
        <f>SUM(H239:I239)</f>
        <v>4179</v>
      </c>
      <c r="G239" s="25">
        <f>F239/$F$286</f>
        <v>8.2059116337795304E-3</v>
      </c>
      <c r="H239" s="29">
        <v>1918</v>
      </c>
      <c r="I239" s="29">
        <v>2261</v>
      </c>
      <c r="K239" s="7"/>
    </row>
    <row r="240" spans="2:88" ht="25.5" customHeight="1" x14ac:dyDescent="0.3">
      <c r="B240" s="28" t="s">
        <v>94</v>
      </c>
      <c r="C240" s="28"/>
      <c r="D240" s="30"/>
      <c r="E240" s="30"/>
      <c r="F240" s="26">
        <f>SUM(H240:I240)</f>
        <v>0</v>
      </c>
      <c r="G240" s="25">
        <f>F240/$F$286</f>
        <v>0</v>
      </c>
      <c r="H240" s="29">
        <v>0</v>
      </c>
      <c r="I240" s="29">
        <v>0</v>
      </c>
      <c r="K240" s="7"/>
    </row>
    <row r="241" spans="2:18" ht="25.5" customHeight="1" x14ac:dyDescent="0.3">
      <c r="B241" s="28" t="s">
        <v>93</v>
      </c>
      <c r="C241" s="28"/>
      <c r="D241" s="30"/>
      <c r="E241" s="30"/>
      <c r="F241" s="26">
        <f>SUM(H241:I241)</f>
        <v>210</v>
      </c>
      <c r="G241" s="25">
        <f>F241/$F$286</f>
        <v>4.123573685316347E-4</v>
      </c>
      <c r="H241" s="29">
        <v>101</v>
      </c>
      <c r="I241" s="29">
        <v>109</v>
      </c>
      <c r="K241" s="7"/>
    </row>
    <row r="242" spans="2:18" ht="25.5" customHeight="1" x14ac:dyDescent="0.3">
      <c r="B242" s="28" t="s">
        <v>92</v>
      </c>
      <c r="C242" s="28"/>
      <c r="D242" s="30"/>
      <c r="E242" s="30"/>
      <c r="F242" s="26">
        <f>SUM(H242:I242)</f>
        <v>0</v>
      </c>
      <c r="G242" s="25">
        <f>F242/$F$286</f>
        <v>0</v>
      </c>
      <c r="H242" s="29">
        <v>0</v>
      </c>
      <c r="I242" s="29">
        <v>0</v>
      </c>
      <c r="K242" s="7"/>
    </row>
    <row r="243" spans="2:18" ht="25.5" customHeight="1" x14ac:dyDescent="0.3">
      <c r="B243" s="28" t="s">
        <v>91</v>
      </c>
      <c r="C243" s="28"/>
      <c r="D243" s="30"/>
      <c r="E243" s="30"/>
      <c r="F243" s="26">
        <f>SUM(H243:I243)</f>
        <v>0</v>
      </c>
      <c r="G243" s="25">
        <f>F243/$F$286</f>
        <v>0</v>
      </c>
      <c r="H243" s="29">
        <v>0</v>
      </c>
      <c r="I243" s="29">
        <v>0</v>
      </c>
      <c r="K243" s="7"/>
    </row>
    <row r="244" spans="2:18" ht="25.5" customHeight="1" x14ac:dyDescent="0.3">
      <c r="B244" s="28" t="s">
        <v>90</v>
      </c>
      <c r="C244" s="28"/>
      <c r="D244" s="30"/>
      <c r="E244" s="30"/>
      <c r="F244" s="26">
        <f>SUM(H244:I244)</f>
        <v>0</v>
      </c>
      <c r="G244" s="25">
        <f>F244/$F$286</f>
        <v>0</v>
      </c>
      <c r="H244" s="29">
        <v>0</v>
      </c>
      <c r="I244" s="29">
        <v>0</v>
      </c>
      <c r="K244" s="7"/>
      <c r="L244" s="39" t="s">
        <v>89</v>
      </c>
      <c r="M244" s="38"/>
      <c r="N244" s="44" t="s">
        <v>1</v>
      </c>
      <c r="O244" s="14" t="s">
        <v>88</v>
      </c>
      <c r="P244" s="18" t="s">
        <v>30</v>
      </c>
      <c r="Q244" s="17"/>
    </row>
    <row r="245" spans="2:18" ht="25.5" customHeight="1" x14ac:dyDescent="0.3">
      <c r="B245" s="28" t="s">
        <v>87</v>
      </c>
      <c r="C245" s="28"/>
      <c r="D245" s="30"/>
      <c r="E245" s="30"/>
      <c r="F245" s="26">
        <f>SUM(H245:I245)</f>
        <v>2829</v>
      </c>
      <c r="G245" s="25">
        <f>F245/$F$286</f>
        <v>5.5550428360761645E-3</v>
      </c>
      <c r="H245" s="29">
        <v>1513</v>
      </c>
      <c r="I245" s="29">
        <v>1316</v>
      </c>
      <c r="K245" s="7"/>
      <c r="L245" s="39"/>
      <c r="M245" s="38"/>
      <c r="N245" s="44"/>
      <c r="O245" s="14"/>
      <c r="P245" s="13" t="s">
        <v>29</v>
      </c>
      <c r="Q245" s="13" t="s">
        <v>28</v>
      </c>
    </row>
    <row r="246" spans="2:18" ht="25.5" customHeight="1" x14ac:dyDescent="0.3">
      <c r="B246" s="28" t="s">
        <v>86</v>
      </c>
      <c r="C246" s="28"/>
      <c r="D246" s="30"/>
      <c r="E246" s="30"/>
      <c r="F246" s="26">
        <f>SUM(H246:I246)</f>
        <v>8144</v>
      </c>
      <c r="G246" s="25">
        <f>F246/$F$286</f>
        <v>1.5991611472960156E-2</v>
      </c>
      <c r="H246" s="29">
        <v>5098</v>
      </c>
      <c r="I246" s="29">
        <v>3046</v>
      </c>
      <c r="K246" s="7"/>
      <c r="L246" s="12" t="s">
        <v>85</v>
      </c>
      <c r="M246" s="12"/>
      <c r="N246" s="11">
        <f>SUM(P246:Q246)</f>
        <v>448643</v>
      </c>
      <c r="O246" s="42">
        <f>N246/$N$248</f>
        <v>0.88095831852446749</v>
      </c>
      <c r="P246" s="10">
        <v>263409</v>
      </c>
      <c r="Q246" s="10">
        <v>185234</v>
      </c>
    </row>
    <row r="247" spans="2:18" ht="25.5" customHeight="1" thickBot="1" x14ac:dyDescent="0.35">
      <c r="B247" s="28" t="s">
        <v>84</v>
      </c>
      <c r="C247" s="28"/>
      <c r="D247" s="30"/>
      <c r="E247" s="30"/>
      <c r="F247" s="26">
        <f>SUM(H247:I247)</f>
        <v>14973</v>
      </c>
      <c r="G247" s="25">
        <f>F247/$F$286</f>
        <v>2.9401080376305552E-2</v>
      </c>
      <c r="H247" s="29">
        <v>8746</v>
      </c>
      <c r="I247" s="29">
        <v>6227</v>
      </c>
      <c r="K247" s="7"/>
      <c r="L247" s="43" t="s">
        <v>83</v>
      </c>
      <c r="M247" s="43"/>
      <c r="N247" s="11">
        <f>SUM(P247:Q247)</f>
        <v>60624</v>
      </c>
      <c r="O247" s="42">
        <f>N247/$N$248</f>
        <v>0.11904168147553248</v>
      </c>
      <c r="P247" s="10">
        <v>40758</v>
      </c>
      <c r="Q247" s="10">
        <v>19866</v>
      </c>
    </row>
    <row r="248" spans="2:18" ht="25.5" customHeight="1" x14ac:dyDescent="0.3">
      <c r="B248" s="28" t="s">
        <v>82</v>
      </c>
      <c r="C248" s="28"/>
      <c r="D248" s="30"/>
      <c r="E248" s="30"/>
      <c r="F248" s="26">
        <f>SUM(H248:I248)</f>
        <v>70</v>
      </c>
      <c r="G248" s="25">
        <f>F248/$F$286</f>
        <v>1.3745245617721155E-4</v>
      </c>
      <c r="H248" s="29">
        <v>38</v>
      </c>
      <c r="I248" s="29">
        <v>32</v>
      </c>
      <c r="K248" s="7"/>
      <c r="L248" s="41" t="s">
        <v>1</v>
      </c>
      <c r="M248" s="41"/>
      <c r="N248" s="8">
        <f>SUM(N246:N247)</f>
        <v>509267</v>
      </c>
      <c r="O248" s="22">
        <f>SUM(O246:O247)</f>
        <v>1</v>
      </c>
      <c r="P248" s="8">
        <f>SUM(P246:P247)</f>
        <v>304167</v>
      </c>
      <c r="Q248" s="8">
        <f>SUM(Q246:Q247)</f>
        <v>205100</v>
      </c>
    </row>
    <row r="249" spans="2:18" ht="25.5" customHeight="1" x14ac:dyDescent="0.3">
      <c r="B249" s="28" t="s">
        <v>81</v>
      </c>
      <c r="C249" s="28"/>
      <c r="D249" s="30"/>
      <c r="E249" s="30"/>
      <c r="F249" s="26">
        <f>SUM(H249:I249)</f>
        <v>0</v>
      </c>
      <c r="G249" s="25">
        <f>F249/$F$286</f>
        <v>0</v>
      </c>
      <c r="H249" s="29">
        <v>0</v>
      </c>
      <c r="I249" s="29">
        <v>0</v>
      </c>
      <c r="K249" s="7"/>
    </row>
    <row r="250" spans="2:18" ht="25.5" customHeight="1" x14ac:dyDescent="0.3">
      <c r="B250" s="28" t="s">
        <v>80</v>
      </c>
      <c r="C250" s="28"/>
      <c r="D250" s="30"/>
      <c r="E250" s="30"/>
      <c r="F250" s="26">
        <f>SUM(H250:I250)</f>
        <v>0</v>
      </c>
      <c r="G250" s="25">
        <f>F250/$F$286</f>
        <v>0</v>
      </c>
      <c r="H250" s="29">
        <v>0</v>
      </c>
      <c r="I250" s="29">
        <v>0</v>
      </c>
      <c r="K250" s="7"/>
      <c r="N250" s="40"/>
      <c r="O250" s="40"/>
      <c r="P250" s="40"/>
      <c r="Q250" s="40"/>
      <c r="R250" s="40"/>
    </row>
    <row r="251" spans="2:18" ht="25.5" customHeight="1" x14ac:dyDescent="0.3">
      <c r="B251" s="28" t="s">
        <v>79</v>
      </c>
      <c r="C251" s="28"/>
      <c r="D251" s="30"/>
      <c r="E251" s="30"/>
      <c r="F251" s="26">
        <f>SUM(H251:I251)</f>
        <v>0</v>
      </c>
      <c r="G251" s="25">
        <f>F251/$F$286</f>
        <v>0</v>
      </c>
      <c r="H251" s="29">
        <v>0</v>
      </c>
      <c r="I251" s="29">
        <v>0</v>
      </c>
      <c r="K251" s="7"/>
    </row>
    <row r="252" spans="2:18" ht="25.5" customHeight="1" x14ac:dyDescent="0.3">
      <c r="B252" s="28" t="s">
        <v>78</v>
      </c>
      <c r="C252" s="28"/>
      <c r="D252" s="30"/>
      <c r="E252" s="30"/>
      <c r="F252" s="26">
        <f>SUM(H252:I252)</f>
        <v>0</v>
      </c>
      <c r="G252" s="25">
        <f>F252/$F$286</f>
        <v>0</v>
      </c>
      <c r="H252" s="29">
        <v>0</v>
      </c>
      <c r="I252" s="29">
        <v>0</v>
      </c>
      <c r="K252" s="7"/>
    </row>
    <row r="253" spans="2:18" ht="25.5" customHeight="1" x14ac:dyDescent="0.3">
      <c r="B253" s="28" t="s">
        <v>77</v>
      </c>
      <c r="C253" s="28"/>
      <c r="D253" s="30"/>
      <c r="E253" s="30"/>
      <c r="F253" s="26">
        <f>SUM(H253:I253)</f>
        <v>0</v>
      </c>
      <c r="G253" s="25">
        <f>F253/$F$286</f>
        <v>0</v>
      </c>
      <c r="H253" s="29">
        <v>0</v>
      </c>
      <c r="I253" s="29">
        <v>0</v>
      </c>
      <c r="K253" s="7"/>
    </row>
    <row r="254" spans="2:18" ht="25.5" customHeight="1" x14ac:dyDescent="0.3">
      <c r="B254" s="28" t="s">
        <v>76</v>
      </c>
      <c r="C254" s="28"/>
      <c r="D254" s="30"/>
      <c r="E254" s="30"/>
      <c r="F254" s="26">
        <f>SUM(H254:I254)</f>
        <v>0</v>
      </c>
      <c r="G254" s="25">
        <f>F254/$F$286</f>
        <v>0</v>
      </c>
      <c r="H254" s="29">
        <v>0</v>
      </c>
      <c r="I254" s="29">
        <v>0</v>
      </c>
      <c r="K254" s="7"/>
      <c r="R254"/>
    </row>
    <row r="255" spans="2:18" ht="25.5" customHeight="1" x14ac:dyDescent="0.3">
      <c r="B255" s="28" t="s">
        <v>75</v>
      </c>
      <c r="C255" s="28"/>
      <c r="D255" s="30"/>
      <c r="E255" s="30"/>
      <c r="F255" s="26">
        <f>SUM(H255:I255)</f>
        <v>0</v>
      </c>
      <c r="G255" s="25">
        <f>F255/$F$286</f>
        <v>0</v>
      </c>
      <c r="H255" s="29">
        <v>0</v>
      </c>
      <c r="I255" s="29">
        <v>0</v>
      </c>
      <c r="K255" s="7"/>
      <c r="R255"/>
    </row>
    <row r="256" spans="2:18" ht="25.5" customHeight="1" x14ac:dyDescent="0.3">
      <c r="B256" s="28" t="s">
        <v>74</v>
      </c>
      <c r="C256" s="28"/>
      <c r="D256" s="30"/>
      <c r="E256" s="30"/>
      <c r="F256" s="26">
        <f>SUM(H256:I256)</f>
        <v>0</v>
      </c>
      <c r="G256" s="25">
        <f>F256/$F$286</f>
        <v>0</v>
      </c>
      <c r="H256" s="29">
        <v>0</v>
      </c>
      <c r="I256" s="29">
        <v>0</v>
      </c>
      <c r="K256" s="7"/>
      <c r="R256"/>
    </row>
    <row r="257" spans="2:18" ht="25.5" customHeight="1" x14ac:dyDescent="0.3">
      <c r="B257" s="28" t="s">
        <v>73</v>
      </c>
      <c r="C257" s="28"/>
      <c r="D257" s="30"/>
      <c r="E257" s="30"/>
      <c r="F257" s="26">
        <f>SUM(H257:I257)</f>
        <v>0</v>
      </c>
      <c r="G257" s="25">
        <f>F257/$F$286</f>
        <v>0</v>
      </c>
      <c r="H257" s="29">
        <v>0</v>
      </c>
      <c r="I257" s="29">
        <v>0</v>
      </c>
      <c r="K257" s="7"/>
      <c r="R257"/>
    </row>
    <row r="258" spans="2:18" ht="25.5" customHeight="1" x14ac:dyDescent="0.3">
      <c r="B258" s="28" t="s">
        <v>72</v>
      </c>
      <c r="C258" s="28"/>
      <c r="D258" s="30"/>
      <c r="E258" s="30"/>
      <c r="F258" s="26">
        <f>SUM(H258:I258)</f>
        <v>0</v>
      </c>
      <c r="G258" s="25">
        <f>F258/$F$286</f>
        <v>0</v>
      </c>
      <c r="H258" s="29">
        <v>0</v>
      </c>
      <c r="I258" s="29">
        <v>0</v>
      </c>
      <c r="K258" s="7"/>
      <c r="R258"/>
    </row>
    <row r="259" spans="2:18" ht="25.5" customHeight="1" x14ac:dyDescent="0.3">
      <c r="B259" s="28" t="s">
        <v>71</v>
      </c>
      <c r="C259" s="28"/>
      <c r="D259" s="30"/>
      <c r="E259" s="30"/>
      <c r="F259" s="26">
        <f>SUM(H259:I259)</f>
        <v>0</v>
      </c>
      <c r="G259" s="25">
        <f>F259/$F$286</f>
        <v>0</v>
      </c>
      <c r="H259" s="29">
        <v>0</v>
      </c>
      <c r="I259" s="29">
        <v>0</v>
      </c>
      <c r="K259" s="7"/>
      <c r="R259"/>
    </row>
    <row r="260" spans="2:18" ht="25.5" customHeight="1" x14ac:dyDescent="0.3">
      <c r="B260" s="28" t="s">
        <v>70</v>
      </c>
      <c r="C260" s="28"/>
      <c r="D260" s="30"/>
      <c r="E260" s="30"/>
      <c r="F260" s="26">
        <f>SUM(H260:I260)</f>
        <v>0</v>
      </c>
      <c r="G260" s="25">
        <f>F260/$F$286</f>
        <v>0</v>
      </c>
      <c r="H260" s="29">
        <v>0</v>
      </c>
      <c r="I260" s="29">
        <v>0</v>
      </c>
      <c r="K260" s="7"/>
      <c r="R260"/>
    </row>
    <row r="261" spans="2:18" ht="25.5" customHeight="1" x14ac:dyDescent="0.3">
      <c r="B261" s="28" t="s">
        <v>69</v>
      </c>
      <c r="C261" s="28"/>
      <c r="D261" s="30"/>
      <c r="E261" s="30"/>
      <c r="F261" s="26">
        <f>SUM(H261:I261)</f>
        <v>6594</v>
      </c>
      <c r="G261" s="25">
        <f>F261/$F$286</f>
        <v>1.2948021371893329E-2</v>
      </c>
      <c r="H261" s="29">
        <v>4006</v>
      </c>
      <c r="I261" s="29">
        <v>2588</v>
      </c>
      <c r="K261" s="7"/>
      <c r="R261"/>
    </row>
    <row r="262" spans="2:18" ht="25.5" customHeight="1" x14ac:dyDescent="0.3">
      <c r="B262" s="28" t="s">
        <v>68</v>
      </c>
      <c r="C262" s="28"/>
      <c r="D262" s="30"/>
      <c r="E262" s="30"/>
      <c r="F262" s="26">
        <f>SUM(H262:I262)</f>
        <v>0</v>
      </c>
      <c r="G262" s="25">
        <f>F262/$F$286</f>
        <v>0</v>
      </c>
      <c r="H262" s="29">
        <v>0</v>
      </c>
      <c r="I262" s="29">
        <v>0</v>
      </c>
      <c r="K262" s="7"/>
      <c r="R262"/>
    </row>
    <row r="263" spans="2:18" ht="25.5" customHeight="1" x14ac:dyDescent="0.3">
      <c r="B263" s="28" t="s">
        <v>67</v>
      </c>
      <c r="C263" s="28"/>
      <c r="D263" s="30"/>
      <c r="E263" s="30"/>
      <c r="F263" s="26">
        <f>SUM(H263:I263)</f>
        <v>0</v>
      </c>
      <c r="G263" s="25">
        <f>F263/$F$286</f>
        <v>0</v>
      </c>
      <c r="H263" s="29">
        <v>0</v>
      </c>
      <c r="I263" s="29">
        <v>0</v>
      </c>
      <c r="K263" s="7"/>
      <c r="R263"/>
    </row>
    <row r="264" spans="2:18" ht="25.5" customHeight="1" x14ac:dyDescent="0.3">
      <c r="B264" s="28" t="s">
        <v>66</v>
      </c>
      <c r="C264" s="28"/>
      <c r="D264" s="30"/>
      <c r="E264" s="30"/>
      <c r="F264" s="26">
        <f>SUM(H264:I264)</f>
        <v>0</v>
      </c>
      <c r="G264" s="25">
        <f>F264/$F$286</f>
        <v>0</v>
      </c>
      <c r="H264" s="29">
        <v>0</v>
      </c>
      <c r="I264" s="29">
        <v>0</v>
      </c>
      <c r="K264" s="7"/>
      <c r="R264"/>
    </row>
    <row r="265" spans="2:18" ht="25.5" customHeight="1" x14ac:dyDescent="0.3">
      <c r="B265" s="28" t="s">
        <v>65</v>
      </c>
      <c r="C265" s="28"/>
      <c r="D265" s="30"/>
      <c r="E265" s="30"/>
      <c r="F265" s="26">
        <f>SUM(H265:I265)</f>
        <v>0</v>
      </c>
      <c r="G265" s="25">
        <f>F265/$F$286</f>
        <v>0</v>
      </c>
      <c r="H265" s="29">
        <v>0</v>
      </c>
      <c r="I265" s="29">
        <v>0</v>
      </c>
      <c r="K265" s="7"/>
      <c r="L265"/>
      <c r="M265"/>
      <c r="N265"/>
      <c r="O265"/>
      <c r="P265"/>
      <c r="Q265"/>
      <c r="R265"/>
    </row>
    <row r="266" spans="2:18" ht="25.5" customHeight="1" x14ac:dyDescent="0.3">
      <c r="B266" s="28" t="s">
        <v>64</v>
      </c>
      <c r="C266" s="28"/>
      <c r="D266" s="30"/>
      <c r="E266" s="30"/>
      <c r="F266" s="26">
        <f>SUM(H266:I266)</f>
        <v>0</v>
      </c>
      <c r="G266" s="25">
        <f>F266/$F$286</f>
        <v>0</v>
      </c>
      <c r="H266" s="29">
        <v>0</v>
      </c>
      <c r="I266" s="29">
        <v>0</v>
      </c>
      <c r="K266" s="7"/>
      <c r="L266" s="39" t="s">
        <v>42</v>
      </c>
      <c r="M266" s="38"/>
      <c r="N266" s="37">
        <v>2024</v>
      </c>
      <c r="O266" s="37">
        <v>2025</v>
      </c>
      <c r="P266" s="36" t="s">
        <v>63</v>
      </c>
      <c r="Q266"/>
      <c r="R266"/>
    </row>
    <row r="267" spans="2:18" ht="25.5" customHeight="1" x14ac:dyDescent="0.3">
      <c r="B267" s="28" t="s">
        <v>62</v>
      </c>
      <c r="C267" s="28"/>
      <c r="D267" s="30"/>
      <c r="E267" s="30"/>
      <c r="F267" s="26">
        <f>SUM(H267:I267)</f>
        <v>58</v>
      </c>
      <c r="G267" s="25">
        <f>F267/$F$286</f>
        <v>1.1388917797540387E-4</v>
      </c>
      <c r="H267" s="29">
        <v>26</v>
      </c>
      <c r="I267" s="29">
        <v>32</v>
      </c>
      <c r="K267" s="7"/>
      <c r="L267" s="35" t="s">
        <v>41</v>
      </c>
      <c r="M267" s="35"/>
      <c r="N267" s="34">
        <v>46243</v>
      </c>
      <c r="O267" s="34">
        <v>61165</v>
      </c>
      <c r="P267" s="31">
        <f>O267/N267-1</f>
        <v>0.32268667690245012</v>
      </c>
    </row>
    <row r="268" spans="2:18" ht="25.5" customHeight="1" x14ac:dyDescent="0.3">
      <c r="B268" s="28" t="s">
        <v>61</v>
      </c>
      <c r="C268" s="28"/>
      <c r="D268" s="30"/>
      <c r="E268" s="30"/>
      <c r="F268" s="26">
        <f>SUM(H268:I268)</f>
        <v>885</v>
      </c>
      <c r="G268" s="25">
        <f>F268/$F$286</f>
        <v>1.7377917673833175E-3</v>
      </c>
      <c r="H268" s="29">
        <v>734</v>
      </c>
      <c r="I268" s="29">
        <v>151</v>
      </c>
      <c r="K268" s="7"/>
      <c r="L268" s="35" t="s">
        <v>40</v>
      </c>
      <c r="M268" s="35"/>
      <c r="N268" s="34">
        <v>87827</v>
      </c>
      <c r="O268" s="34">
        <v>98008</v>
      </c>
      <c r="P268" s="31">
        <f>O268/N268-1</f>
        <v>0.11592107210766622</v>
      </c>
    </row>
    <row r="269" spans="2:18" ht="25.5" customHeight="1" x14ac:dyDescent="0.3">
      <c r="B269" s="28" t="s">
        <v>60</v>
      </c>
      <c r="C269" s="28"/>
      <c r="D269" s="30"/>
      <c r="E269" s="30"/>
      <c r="F269" s="26">
        <f>SUM(H269:I269)</f>
        <v>0</v>
      </c>
      <c r="G269" s="25">
        <f>F269/$F$286</f>
        <v>0</v>
      </c>
      <c r="H269" s="29">
        <v>0</v>
      </c>
      <c r="I269" s="29">
        <v>0</v>
      </c>
      <c r="K269"/>
      <c r="L269" s="35" t="s">
        <v>39</v>
      </c>
      <c r="M269" s="35"/>
      <c r="N269" s="34">
        <v>189489</v>
      </c>
      <c r="O269" s="34">
        <v>197374</v>
      </c>
      <c r="P269" s="31">
        <f>O269/N269-1</f>
        <v>4.1611914148050877E-2</v>
      </c>
      <c r="Q269"/>
      <c r="R269"/>
    </row>
    <row r="270" spans="2:18" ht="25.5" customHeight="1" thickBot="1" x14ac:dyDescent="0.35">
      <c r="B270" s="28" t="s">
        <v>59</v>
      </c>
      <c r="C270" s="28"/>
      <c r="D270" s="30"/>
      <c r="E270" s="30"/>
      <c r="F270" s="26">
        <f>SUM(H270:I270)</f>
        <v>1558</v>
      </c>
      <c r="G270" s="25">
        <f>F270/$F$286</f>
        <v>3.0592989532013657E-3</v>
      </c>
      <c r="H270" s="29">
        <v>819</v>
      </c>
      <c r="I270" s="29">
        <v>739</v>
      </c>
      <c r="K270"/>
      <c r="L270" s="33" t="s">
        <v>38</v>
      </c>
      <c r="M270" s="33"/>
      <c r="N270" s="32">
        <v>181374</v>
      </c>
      <c r="O270" s="32">
        <v>152720</v>
      </c>
      <c r="P270" s="31">
        <f>O270/N270-1</f>
        <v>-0.15798295235259741</v>
      </c>
      <c r="Q270"/>
      <c r="R270"/>
    </row>
    <row r="271" spans="2:18" ht="25.5" customHeight="1" x14ac:dyDescent="0.3">
      <c r="B271" s="28" t="s">
        <v>58</v>
      </c>
      <c r="C271" s="28"/>
      <c r="D271" s="30"/>
      <c r="E271" s="30"/>
      <c r="F271" s="26">
        <f>SUM(H271:I271)</f>
        <v>0</v>
      </c>
      <c r="G271" s="25">
        <f>F271/$F$286</f>
        <v>0</v>
      </c>
      <c r="H271" s="29">
        <v>0</v>
      </c>
      <c r="I271" s="29">
        <v>0</v>
      </c>
      <c r="K271"/>
      <c r="L271" s="23" t="s">
        <v>1</v>
      </c>
      <c r="M271" s="23"/>
      <c r="N271" s="8">
        <f>SUM(N267:N270)</f>
        <v>504933</v>
      </c>
      <c r="O271" s="8">
        <f>SUM(O267:O270)</f>
        <v>509267</v>
      </c>
      <c r="P271" s="22">
        <f>O271/N271-1</f>
        <v>8.5833169945319643E-3</v>
      </c>
      <c r="Q271"/>
      <c r="R271"/>
    </row>
    <row r="272" spans="2:18" ht="25.5" customHeight="1" x14ac:dyDescent="0.3">
      <c r="B272" s="28" t="s">
        <v>57</v>
      </c>
      <c r="C272" s="28"/>
      <c r="D272" s="30"/>
      <c r="E272" s="30"/>
      <c r="F272" s="26">
        <f>SUM(H272:I272)</f>
        <v>0</v>
      </c>
      <c r="G272" s="25">
        <f>F272/$F$286</f>
        <v>0</v>
      </c>
      <c r="H272" s="29">
        <v>0</v>
      </c>
      <c r="I272" s="29">
        <v>0</v>
      </c>
      <c r="K272"/>
      <c r="L272"/>
      <c r="M272"/>
      <c r="N272"/>
      <c r="O272"/>
      <c r="P272"/>
      <c r="Q272"/>
      <c r="R272"/>
    </row>
    <row r="273" spans="1:54" ht="25.5" customHeight="1" x14ac:dyDescent="0.3">
      <c r="B273" s="28" t="s">
        <v>56</v>
      </c>
      <c r="C273" s="28"/>
      <c r="D273" s="30"/>
      <c r="E273" s="30"/>
      <c r="F273" s="26">
        <f>SUM(H273:I273)</f>
        <v>0</v>
      </c>
      <c r="G273" s="25">
        <f>F273/$F$286</f>
        <v>0</v>
      </c>
      <c r="H273" s="29">
        <v>0</v>
      </c>
      <c r="I273" s="29">
        <v>0</v>
      </c>
      <c r="K273"/>
      <c r="L273"/>
      <c r="M273"/>
      <c r="N273"/>
      <c r="O273"/>
      <c r="P273"/>
      <c r="Q273"/>
      <c r="R273"/>
    </row>
    <row r="274" spans="1:54" ht="25.5" customHeight="1" x14ac:dyDescent="0.3">
      <c r="B274" s="28" t="s">
        <v>55</v>
      </c>
      <c r="C274" s="28"/>
      <c r="D274" s="30"/>
      <c r="E274" s="30"/>
      <c r="F274" s="26">
        <f>SUM(H274:I274)</f>
        <v>0</v>
      </c>
      <c r="G274" s="25">
        <f>F274/$F$286</f>
        <v>0</v>
      </c>
      <c r="H274" s="29">
        <v>0</v>
      </c>
      <c r="I274" s="29">
        <v>0</v>
      </c>
      <c r="K274"/>
      <c r="L274"/>
      <c r="M274"/>
      <c r="N274"/>
      <c r="O274"/>
      <c r="P274"/>
      <c r="Q274"/>
      <c r="R274"/>
    </row>
    <row r="275" spans="1:54" ht="25.5" customHeight="1" x14ac:dyDescent="0.3">
      <c r="B275" s="28" t="s">
        <v>54</v>
      </c>
      <c r="C275" s="28"/>
      <c r="D275" s="30"/>
      <c r="E275" s="30"/>
      <c r="F275" s="26">
        <f>SUM(H275:I275)</f>
        <v>0</v>
      </c>
      <c r="G275" s="25">
        <f>F275/$F$286</f>
        <v>0</v>
      </c>
      <c r="H275" s="29">
        <v>0</v>
      </c>
      <c r="I275" s="29">
        <v>0</v>
      </c>
      <c r="K275"/>
      <c r="L275"/>
      <c r="M275"/>
      <c r="N275"/>
      <c r="O275"/>
      <c r="P275"/>
      <c r="Q275"/>
      <c r="R275"/>
      <c r="T275"/>
    </row>
    <row r="276" spans="1:54" ht="25.5" customHeight="1" x14ac:dyDescent="0.3">
      <c r="B276" s="28" t="s">
        <v>53</v>
      </c>
      <c r="C276" s="28"/>
      <c r="D276" s="30"/>
      <c r="E276" s="30"/>
      <c r="F276" s="26">
        <f>SUM(H276:I276)</f>
        <v>22864</v>
      </c>
      <c r="G276" s="25">
        <f>F276/$F$286</f>
        <v>4.4895899400510933E-2</v>
      </c>
      <c r="H276" s="29">
        <v>16165</v>
      </c>
      <c r="I276" s="29">
        <v>6699</v>
      </c>
      <c r="K276"/>
      <c r="L276"/>
      <c r="M276"/>
      <c r="N276"/>
      <c r="O276"/>
      <c r="P276"/>
      <c r="Q276"/>
      <c r="R276"/>
      <c r="T276"/>
    </row>
    <row r="277" spans="1:54" ht="25.5" customHeight="1" x14ac:dyDescent="0.3">
      <c r="B277" s="28" t="s">
        <v>52</v>
      </c>
      <c r="C277" s="28"/>
      <c r="D277" s="30"/>
      <c r="E277" s="30"/>
      <c r="F277" s="26">
        <f>SUM(H277:I277)</f>
        <v>79</v>
      </c>
      <c r="G277" s="25">
        <f>F277/$F$286</f>
        <v>1.5512491482856734E-4</v>
      </c>
      <c r="H277" s="29">
        <v>17</v>
      </c>
      <c r="I277" s="29">
        <v>62</v>
      </c>
      <c r="K277"/>
      <c r="L277"/>
      <c r="M277"/>
      <c r="N277"/>
      <c r="O277"/>
      <c r="P277"/>
      <c r="Q277"/>
      <c r="R277" s="5"/>
      <c r="S277" s="5"/>
      <c r="T277"/>
      <c r="V277" s="2"/>
      <c r="W277" s="2"/>
      <c r="BA277" s="1"/>
      <c r="BB277" s="1"/>
    </row>
    <row r="278" spans="1:54" ht="25.5" customHeight="1" x14ac:dyDescent="0.3">
      <c r="B278" s="28" t="s">
        <v>51</v>
      </c>
      <c r="C278" s="28"/>
      <c r="D278" s="30"/>
      <c r="E278" s="30"/>
      <c r="F278" s="26">
        <f>SUM(H278:I278)</f>
        <v>17170</v>
      </c>
      <c r="G278" s="25">
        <f>F278/$F$286</f>
        <v>3.3715123893753175E-2</v>
      </c>
      <c r="H278" s="29">
        <v>17145</v>
      </c>
      <c r="I278" s="29">
        <v>25</v>
      </c>
      <c r="K278"/>
      <c r="L278"/>
      <c r="M278"/>
      <c r="N278"/>
      <c r="O278"/>
      <c r="P278"/>
      <c r="Q278"/>
      <c r="R278" s="5"/>
      <c r="S278" s="5"/>
      <c r="T278"/>
      <c r="V278" s="2"/>
      <c r="W278" s="2"/>
      <c r="BA278" s="1"/>
      <c r="BB278" s="1"/>
    </row>
    <row r="279" spans="1:54" ht="25.5" customHeight="1" x14ac:dyDescent="0.3">
      <c r="B279" s="28" t="s">
        <v>50</v>
      </c>
      <c r="C279" s="28"/>
      <c r="D279" s="30"/>
      <c r="E279" s="30"/>
      <c r="F279" s="26">
        <f>SUM(H279:I279)</f>
        <v>0</v>
      </c>
      <c r="G279" s="25">
        <f>F279/$F$286</f>
        <v>0</v>
      </c>
      <c r="H279" s="29">
        <v>0</v>
      </c>
      <c r="I279" s="29">
        <v>0</v>
      </c>
      <c r="K279"/>
      <c r="L279"/>
      <c r="M279"/>
      <c r="N279"/>
      <c r="O279"/>
      <c r="P279"/>
      <c r="Q279"/>
      <c r="R279" s="5"/>
      <c r="S279" s="5"/>
      <c r="T279"/>
      <c r="V279" s="2"/>
      <c r="W279" s="2"/>
      <c r="BA279" s="1"/>
      <c r="BB279" s="1"/>
    </row>
    <row r="280" spans="1:54" ht="25.5" customHeight="1" x14ac:dyDescent="0.3">
      <c r="B280" s="28" t="s">
        <v>49</v>
      </c>
      <c r="C280" s="28"/>
      <c r="D280" s="30"/>
      <c r="E280" s="30"/>
      <c r="F280" s="26">
        <f>SUM(H280:I280)</f>
        <v>0</v>
      </c>
      <c r="G280" s="25">
        <f>F280/$F$286</f>
        <v>0</v>
      </c>
      <c r="H280" s="29">
        <v>0</v>
      </c>
      <c r="I280" s="29">
        <v>0</v>
      </c>
      <c r="K280" s="7"/>
      <c r="L280" s="7"/>
      <c r="T280"/>
    </row>
    <row r="281" spans="1:54" ht="25.5" customHeight="1" x14ac:dyDescent="0.3">
      <c r="B281" s="28" t="s">
        <v>48</v>
      </c>
      <c r="C281" s="28"/>
      <c r="D281" s="30"/>
      <c r="E281" s="30"/>
      <c r="F281" s="26">
        <f>SUM(H281:I281)</f>
        <v>1599</v>
      </c>
      <c r="G281" s="25">
        <f>F281/$F$286</f>
        <v>3.1398068203908757E-3</v>
      </c>
      <c r="H281" s="29">
        <v>1400</v>
      </c>
      <c r="I281" s="29">
        <v>199</v>
      </c>
      <c r="K281" s="7"/>
      <c r="L281" s="7"/>
      <c r="T281" s="5"/>
    </row>
    <row r="282" spans="1:54" ht="25.5" customHeight="1" x14ac:dyDescent="0.3">
      <c r="B282" s="28" t="s">
        <v>47</v>
      </c>
      <c r="C282" s="28"/>
      <c r="D282" s="30"/>
      <c r="E282" s="30"/>
      <c r="F282" s="26">
        <f>SUM(H282:I282)</f>
        <v>0</v>
      </c>
      <c r="G282" s="25">
        <f>F282/$F$286</f>
        <v>0</v>
      </c>
      <c r="H282" s="29">
        <v>0</v>
      </c>
      <c r="I282" s="29">
        <v>0</v>
      </c>
      <c r="K282" s="7"/>
      <c r="L282" s="7"/>
      <c r="T282" s="5"/>
    </row>
    <row r="283" spans="1:54" ht="25.5" customHeight="1" x14ac:dyDescent="0.3">
      <c r="B283" s="28" t="s">
        <v>46</v>
      </c>
      <c r="C283" s="28"/>
      <c r="D283" s="30"/>
      <c r="E283" s="30"/>
      <c r="F283" s="26">
        <f>SUM(H283:I283)</f>
        <v>0</v>
      </c>
      <c r="G283" s="25">
        <f>F283/$F$286</f>
        <v>0</v>
      </c>
      <c r="H283" s="29">
        <v>0</v>
      </c>
      <c r="I283" s="29">
        <v>0</v>
      </c>
      <c r="K283" s="7"/>
      <c r="L283" s="7"/>
      <c r="T283" s="5"/>
    </row>
    <row r="284" spans="1:54" ht="25.5" customHeight="1" x14ac:dyDescent="0.3">
      <c r="B284" s="28" t="s">
        <v>45</v>
      </c>
      <c r="C284" s="28"/>
      <c r="D284" s="30"/>
      <c r="E284" s="30"/>
      <c r="F284" s="26">
        <f>SUM(H284:I284)</f>
        <v>0</v>
      </c>
      <c r="G284" s="25">
        <f>F284/$F$286</f>
        <v>0</v>
      </c>
      <c r="H284" s="29">
        <v>0</v>
      </c>
      <c r="I284" s="29">
        <v>0</v>
      </c>
      <c r="K284" s="7"/>
      <c r="L284" s="7"/>
      <c r="M284" s="7"/>
      <c r="N284" s="7"/>
      <c r="O284" s="7"/>
      <c r="P284" s="7"/>
      <c r="Q284" s="7"/>
      <c r="R284" s="7"/>
      <c r="S284" s="7"/>
      <c r="T284" s="5"/>
    </row>
    <row r="285" spans="1:54" ht="25.5" customHeight="1" thickBot="1" x14ac:dyDescent="0.35">
      <c r="B285" s="28" t="s">
        <v>44</v>
      </c>
      <c r="C285" s="27"/>
      <c r="D285" s="27"/>
      <c r="E285" s="27"/>
      <c r="F285" s="26">
        <f>SUM(H285:I285)</f>
        <v>187</v>
      </c>
      <c r="G285" s="25">
        <f>F285/$F$286</f>
        <v>3.6719441864483662E-4</v>
      </c>
      <c r="H285" s="24">
        <v>125</v>
      </c>
      <c r="I285" s="24">
        <v>62</v>
      </c>
      <c r="K285" s="7"/>
      <c r="L285" s="7"/>
      <c r="M285" s="7"/>
      <c r="N285" s="7"/>
      <c r="O285" s="7"/>
      <c r="P285" s="7"/>
      <c r="Q285" s="7"/>
      <c r="R285" s="7"/>
      <c r="S285" s="7"/>
      <c r="T285" s="5"/>
    </row>
    <row r="286" spans="1:54" ht="19.5" customHeight="1" x14ac:dyDescent="0.3">
      <c r="B286" s="23" t="s">
        <v>1</v>
      </c>
      <c r="C286" s="23"/>
      <c r="D286" s="23"/>
      <c r="E286" s="23"/>
      <c r="F286" s="8">
        <f>SUM(F231:F285)</f>
        <v>509267</v>
      </c>
      <c r="G286" s="22">
        <f>SUM(G231:G285)</f>
        <v>0.99999999999999989</v>
      </c>
      <c r="H286" s="8">
        <f>SUM(H231:H285)</f>
        <v>304167</v>
      </c>
      <c r="I286" s="8">
        <f>SUM(I231:I285)</f>
        <v>205100</v>
      </c>
      <c r="K286" s="7"/>
      <c r="L286" s="7"/>
      <c r="M286" s="7"/>
      <c r="N286" s="7"/>
      <c r="O286" s="7"/>
      <c r="P286" s="7"/>
      <c r="Q286" s="7"/>
      <c r="R286" s="7" t="s">
        <v>43</v>
      </c>
      <c r="S286" s="7"/>
      <c r="T286" s="5"/>
    </row>
    <row r="287" spans="1:54" ht="19.5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5"/>
    </row>
    <row r="288" spans="1:54" ht="19.5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5"/>
    </row>
    <row r="289" spans="1:20" ht="19.149999999999999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5"/>
    </row>
    <row r="290" spans="1:20" ht="19.5" customHeight="1" x14ac:dyDescent="0.3">
      <c r="A290" s="7"/>
      <c r="B290" s="16" t="s">
        <v>42</v>
      </c>
      <c r="C290" s="15" t="s">
        <v>1</v>
      </c>
      <c r="D290" s="20" t="s">
        <v>36</v>
      </c>
      <c r="E290" s="19"/>
      <c r="F290" s="19"/>
      <c r="G290" s="20" t="s">
        <v>35</v>
      </c>
      <c r="H290" s="19"/>
      <c r="I290" s="19"/>
      <c r="J290" s="20" t="s">
        <v>34</v>
      </c>
      <c r="K290" s="19"/>
      <c r="L290" s="19"/>
      <c r="M290" s="20" t="s">
        <v>33</v>
      </c>
      <c r="N290" s="19"/>
      <c r="O290" s="19" t="s">
        <v>32</v>
      </c>
      <c r="P290" s="20" t="s">
        <v>32</v>
      </c>
      <c r="Q290" s="19"/>
      <c r="R290" s="19"/>
      <c r="T290" s="5"/>
    </row>
    <row r="291" spans="1:20" ht="19.5" customHeight="1" x14ac:dyDescent="0.3">
      <c r="A291" s="7"/>
      <c r="B291" s="16"/>
      <c r="C291" s="15"/>
      <c r="D291" s="14" t="s">
        <v>31</v>
      </c>
      <c r="E291" s="18" t="s">
        <v>30</v>
      </c>
      <c r="F291" s="17"/>
      <c r="G291" s="14" t="s">
        <v>31</v>
      </c>
      <c r="H291" s="18" t="s">
        <v>30</v>
      </c>
      <c r="I291" s="17"/>
      <c r="J291" s="14" t="s">
        <v>31</v>
      </c>
      <c r="K291" s="18" t="s">
        <v>30</v>
      </c>
      <c r="L291" s="17"/>
      <c r="M291" s="14" t="s">
        <v>31</v>
      </c>
      <c r="N291" s="18" t="s">
        <v>30</v>
      </c>
      <c r="O291" s="17"/>
      <c r="P291" s="14" t="s">
        <v>31</v>
      </c>
      <c r="Q291" s="18" t="s">
        <v>30</v>
      </c>
      <c r="R291" s="17"/>
      <c r="T291" s="5"/>
    </row>
    <row r="292" spans="1:20" ht="19.5" customHeight="1" x14ac:dyDescent="0.3">
      <c r="A292" s="7"/>
      <c r="B292" s="16"/>
      <c r="C292" s="15"/>
      <c r="D292" s="14"/>
      <c r="E292" s="13" t="s">
        <v>29</v>
      </c>
      <c r="F292" s="13" t="s">
        <v>28</v>
      </c>
      <c r="G292" s="14"/>
      <c r="H292" s="13" t="s">
        <v>29</v>
      </c>
      <c r="I292" s="13" t="s">
        <v>28</v>
      </c>
      <c r="J292" s="14"/>
      <c r="K292" s="13" t="s">
        <v>29</v>
      </c>
      <c r="L292" s="13" t="s">
        <v>28</v>
      </c>
      <c r="M292" s="14"/>
      <c r="N292" s="13" t="s">
        <v>29</v>
      </c>
      <c r="O292" s="13" t="s">
        <v>28</v>
      </c>
      <c r="P292" s="14"/>
      <c r="Q292" s="13" t="s">
        <v>29</v>
      </c>
      <c r="R292" s="13" t="s">
        <v>28</v>
      </c>
      <c r="T292" s="5"/>
    </row>
    <row r="293" spans="1:20" ht="19.5" customHeight="1" x14ac:dyDescent="0.3">
      <c r="A293" s="7"/>
      <c r="B293" s="12" t="s">
        <v>41</v>
      </c>
      <c r="C293" s="11">
        <f>D293+G293+J293+M293+P293</f>
        <v>61165</v>
      </c>
      <c r="D293" s="11">
        <f>E293+F293</f>
        <v>1250</v>
      </c>
      <c r="E293" s="10">
        <v>0</v>
      </c>
      <c r="F293" s="10">
        <v>1250</v>
      </c>
      <c r="G293" s="11">
        <f>H293+I293</f>
        <v>6</v>
      </c>
      <c r="H293" s="10">
        <v>4</v>
      </c>
      <c r="I293" s="10">
        <v>2</v>
      </c>
      <c r="J293" s="11">
        <f>K293+L293</f>
        <v>43885</v>
      </c>
      <c r="K293" s="10">
        <v>28366</v>
      </c>
      <c r="L293" s="10">
        <v>15519</v>
      </c>
      <c r="M293" s="11">
        <f>N293+O293</f>
        <v>1994</v>
      </c>
      <c r="N293" s="10">
        <v>1345</v>
      </c>
      <c r="O293" s="10">
        <v>649</v>
      </c>
      <c r="P293" s="11">
        <f>Q293+R293</f>
        <v>14030</v>
      </c>
      <c r="Q293" s="10">
        <v>5256</v>
      </c>
      <c r="R293" s="10">
        <v>8774</v>
      </c>
      <c r="S293" s="7"/>
      <c r="T293" s="5"/>
    </row>
    <row r="294" spans="1:20" ht="19.5" customHeight="1" x14ac:dyDescent="0.3">
      <c r="A294" s="7"/>
      <c r="B294" s="12" t="s">
        <v>40</v>
      </c>
      <c r="C294" s="11">
        <f>D294+G294+J294+M294+P294</f>
        <v>98008</v>
      </c>
      <c r="D294" s="11">
        <f>E294+F294</f>
        <v>2780</v>
      </c>
      <c r="E294" s="10">
        <v>0</v>
      </c>
      <c r="F294" s="10">
        <v>2780</v>
      </c>
      <c r="G294" s="11">
        <f>H294+I294</f>
        <v>0</v>
      </c>
      <c r="H294" s="10">
        <v>0</v>
      </c>
      <c r="I294" s="10">
        <v>0</v>
      </c>
      <c r="J294" s="11">
        <f>K294+L294</f>
        <v>67284</v>
      </c>
      <c r="K294" s="10">
        <v>44336</v>
      </c>
      <c r="L294" s="10">
        <v>22948</v>
      </c>
      <c r="M294" s="11">
        <f>N294+O294</f>
        <v>2775</v>
      </c>
      <c r="N294" s="10">
        <v>1744</v>
      </c>
      <c r="O294" s="10">
        <v>1031</v>
      </c>
      <c r="P294" s="11">
        <f>Q294+R294</f>
        <v>25169</v>
      </c>
      <c r="Q294" s="10">
        <v>7040</v>
      </c>
      <c r="R294" s="10">
        <v>18129</v>
      </c>
      <c r="S294" s="7"/>
      <c r="T294" s="5"/>
    </row>
    <row r="295" spans="1:20" ht="19.5" customHeight="1" x14ac:dyDescent="0.3">
      <c r="A295" s="7"/>
      <c r="B295" s="12" t="s">
        <v>39</v>
      </c>
      <c r="C295" s="11">
        <f>D295+G295+J295+M295+P295</f>
        <v>197374</v>
      </c>
      <c r="D295" s="11">
        <f>E295+F295</f>
        <v>3164</v>
      </c>
      <c r="E295" s="10">
        <v>0</v>
      </c>
      <c r="F295" s="10">
        <v>3164</v>
      </c>
      <c r="G295" s="11">
        <f>H295+I295</f>
        <v>213</v>
      </c>
      <c r="H295" s="10">
        <v>188</v>
      </c>
      <c r="I295" s="10">
        <v>25</v>
      </c>
      <c r="J295" s="11">
        <f>K295+L295</f>
        <v>157782</v>
      </c>
      <c r="K295" s="10">
        <v>115654</v>
      </c>
      <c r="L295" s="10">
        <v>42128</v>
      </c>
      <c r="M295" s="11">
        <f>N295+O295</f>
        <v>3680</v>
      </c>
      <c r="N295" s="10">
        <v>2218</v>
      </c>
      <c r="O295" s="10">
        <v>1462</v>
      </c>
      <c r="P295" s="11">
        <f>Q295+R295</f>
        <v>32535</v>
      </c>
      <c r="Q295" s="10">
        <v>7527</v>
      </c>
      <c r="R295" s="10">
        <v>25008</v>
      </c>
      <c r="S295" s="7"/>
      <c r="T295" s="5"/>
    </row>
    <row r="296" spans="1:20" ht="19.5" customHeight="1" thickBot="1" x14ac:dyDescent="0.35">
      <c r="A296" s="7"/>
      <c r="B296" s="12" t="s">
        <v>38</v>
      </c>
      <c r="C296" s="11">
        <f>D296+G296+J296+M296+P296</f>
        <v>152720</v>
      </c>
      <c r="D296" s="11">
        <f>E296+F296</f>
        <v>2884</v>
      </c>
      <c r="E296" s="10">
        <v>34</v>
      </c>
      <c r="F296" s="10">
        <v>2850</v>
      </c>
      <c r="G296" s="11">
        <f>H296+I296</f>
        <v>4340</v>
      </c>
      <c r="H296" s="10">
        <v>2814</v>
      </c>
      <c r="I296" s="10">
        <v>1526</v>
      </c>
      <c r="J296" s="11">
        <f>K296+L296</f>
        <v>112287</v>
      </c>
      <c r="K296" s="10">
        <v>75494</v>
      </c>
      <c r="L296" s="10">
        <v>36793</v>
      </c>
      <c r="M296" s="11">
        <f>N296+O296</f>
        <v>4631</v>
      </c>
      <c r="N296" s="10">
        <v>2627</v>
      </c>
      <c r="O296" s="10">
        <v>2004</v>
      </c>
      <c r="P296" s="11">
        <f>Q296+R296</f>
        <v>28578</v>
      </c>
      <c r="Q296" s="10">
        <v>9520</v>
      </c>
      <c r="R296" s="10">
        <v>19058</v>
      </c>
      <c r="S296" s="7"/>
      <c r="T296" s="5"/>
    </row>
    <row r="297" spans="1:20" ht="19.5" customHeight="1" x14ac:dyDescent="0.3">
      <c r="A297" s="7"/>
      <c r="B297" s="21" t="s">
        <v>1</v>
      </c>
      <c r="C297" s="8">
        <f>SUM(D297+G297+J297+M297+P297)</f>
        <v>509267</v>
      </c>
      <c r="D297" s="8">
        <f>SUM(D293:D296)</f>
        <v>10078</v>
      </c>
      <c r="E297" s="8">
        <f>SUM(E293:E296)</f>
        <v>34</v>
      </c>
      <c r="F297" s="8">
        <f>SUM(F293:F296)</f>
        <v>10044</v>
      </c>
      <c r="G297" s="8">
        <f>SUM(G293:G296)</f>
        <v>4559</v>
      </c>
      <c r="H297" s="8">
        <f>SUM(H293:H296)</f>
        <v>3006</v>
      </c>
      <c r="I297" s="8">
        <f>SUM(I293:I296)</f>
        <v>1553</v>
      </c>
      <c r="J297" s="8">
        <f>SUM(J293:J296)</f>
        <v>381238</v>
      </c>
      <c r="K297" s="8">
        <f>SUM(K293:K296)</f>
        <v>263850</v>
      </c>
      <c r="L297" s="8">
        <f>SUM(L293:L296)</f>
        <v>117388</v>
      </c>
      <c r="M297" s="8">
        <f>SUM(M293:M296)</f>
        <v>13080</v>
      </c>
      <c r="N297" s="8">
        <f>SUM(N293:N296)</f>
        <v>7934</v>
      </c>
      <c r="O297" s="8">
        <f>SUM(O293:O296)</f>
        <v>5146</v>
      </c>
      <c r="P297" s="8">
        <f>SUM(P293:P296)</f>
        <v>100312</v>
      </c>
      <c r="Q297" s="8">
        <f>SUM(Q293:Q296)</f>
        <v>29343</v>
      </c>
      <c r="R297" s="8">
        <f>SUM(R293:R296)</f>
        <v>70969</v>
      </c>
      <c r="S297" s="7"/>
      <c r="T297" s="5"/>
    </row>
    <row r="298" spans="1:20" ht="19.5" customHeight="1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 s="5"/>
    </row>
    <row r="299" spans="1:20" ht="19.5" customHeight="1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 s="5"/>
    </row>
    <row r="300" spans="1:20" ht="19.5" customHeight="1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 s="5"/>
    </row>
    <row r="301" spans="1:20" ht="19.5" customHeight="1" x14ac:dyDescent="0.3">
      <c r="A301"/>
      <c r="B301" s="16" t="s">
        <v>37</v>
      </c>
      <c r="C301" s="15" t="s">
        <v>1</v>
      </c>
      <c r="D301" s="20" t="s">
        <v>36</v>
      </c>
      <c r="E301" s="19"/>
      <c r="F301" s="19"/>
      <c r="G301" s="20" t="s">
        <v>35</v>
      </c>
      <c r="H301" s="19"/>
      <c r="I301" s="19"/>
      <c r="J301" s="20" t="s">
        <v>34</v>
      </c>
      <c r="K301" s="19"/>
      <c r="L301" s="19"/>
      <c r="M301" s="20" t="s">
        <v>33</v>
      </c>
      <c r="N301" s="19"/>
      <c r="O301" s="19" t="s">
        <v>32</v>
      </c>
      <c r="P301" s="20" t="s">
        <v>32</v>
      </c>
      <c r="Q301" s="19"/>
      <c r="R301" s="19"/>
      <c r="S301"/>
      <c r="T301" s="5"/>
    </row>
    <row r="302" spans="1:20" ht="19.5" customHeight="1" x14ac:dyDescent="0.3">
      <c r="A302"/>
      <c r="B302" s="16"/>
      <c r="C302" s="15"/>
      <c r="D302" s="14" t="s">
        <v>31</v>
      </c>
      <c r="E302" s="18" t="s">
        <v>30</v>
      </c>
      <c r="F302" s="17"/>
      <c r="G302" s="14" t="s">
        <v>31</v>
      </c>
      <c r="H302" s="18" t="s">
        <v>30</v>
      </c>
      <c r="I302" s="17"/>
      <c r="J302" s="14" t="s">
        <v>31</v>
      </c>
      <c r="K302" s="18" t="s">
        <v>30</v>
      </c>
      <c r="L302" s="17"/>
      <c r="M302" s="14" t="s">
        <v>31</v>
      </c>
      <c r="N302" s="18" t="s">
        <v>30</v>
      </c>
      <c r="O302" s="17"/>
      <c r="P302" s="14" t="s">
        <v>31</v>
      </c>
      <c r="Q302" s="18" t="s">
        <v>30</v>
      </c>
      <c r="R302" s="17"/>
      <c r="S302"/>
      <c r="T302" s="5"/>
    </row>
    <row r="303" spans="1:20" ht="19.5" customHeight="1" x14ac:dyDescent="0.3">
      <c r="A303"/>
      <c r="B303" s="16"/>
      <c r="C303" s="15"/>
      <c r="D303" s="14"/>
      <c r="E303" s="13" t="s">
        <v>29</v>
      </c>
      <c r="F303" s="13" t="s">
        <v>28</v>
      </c>
      <c r="G303" s="14"/>
      <c r="H303" s="13" t="s">
        <v>29</v>
      </c>
      <c r="I303" s="13" t="s">
        <v>28</v>
      </c>
      <c r="J303" s="14"/>
      <c r="K303" s="13" t="s">
        <v>29</v>
      </c>
      <c r="L303" s="13" t="s">
        <v>28</v>
      </c>
      <c r="M303" s="14"/>
      <c r="N303" s="13" t="s">
        <v>29</v>
      </c>
      <c r="O303" s="13" t="s">
        <v>28</v>
      </c>
      <c r="P303" s="14"/>
      <c r="Q303" s="13" t="s">
        <v>29</v>
      </c>
      <c r="R303" s="13" t="s">
        <v>28</v>
      </c>
      <c r="S303"/>
      <c r="T303" s="5"/>
    </row>
    <row r="304" spans="1:20" ht="28.9" customHeight="1" x14ac:dyDescent="0.3">
      <c r="A304"/>
      <c r="B304" s="12" t="s">
        <v>27</v>
      </c>
      <c r="C304" s="11">
        <f>D304+G304+J304+M304+P304</f>
        <v>10729</v>
      </c>
      <c r="D304" s="11">
        <f>E304+F304</f>
        <v>0</v>
      </c>
      <c r="E304" s="10">
        <v>0</v>
      </c>
      <c r="F304" s="10">
        <v>0</v>
      </c>
      <c r="G304" s="11">
        <f>H304+I304</f>
        <v>0</v>
      </c>
      <c r="H304" s="10">
        <v>0</v>
      </c>
      <c r="I304" s="10">
        <v>0</v>
      </c>
      <c r="J304" s="11">
        <f>K304+L304</f>
        <v>8692</v>
      </c>
      <c r="K304" s="10">
        <v>5660</v>
      </c>
      <c r="L304" s="10">
        <v>3032</v>
      </c>
      <c r="M304" s="11">
        <f>N304+O304</f>
        <v>763</v>
      </c>
      <c r="N304" s="10">
        <v>614</v>
      </c>
      <c r="O304" s="10">
        <v>149</v>
      </c>
      <c r="P304" s="11">
        <f>Q304+R304</f>
        <v>1274</v>
      </c>
      <c r="Q304" s="10">
        <v>437</v>
      </c>
      <c r="R304" s="10">
        <v>837</v>
      </c>
      <c r="S304"/>
      <c r="T304" s="5"/>
    </row>
    <row r="305" spans="1:20" ht="28.9" customHeight="1" x14ac:dyDescent="0.3">
      <c r="A305"/>
      <c r="B305" s="12" t="s">
        <v>26</v>
      </c>
      <c r="C305" s="11">
        <f>D305+G305+J305+M305+P305</f>
        <v>24825</v>
      </c>
      <c r="D305" s="11">
        <f>E305+F305</f>
        <v>0</v>
      </c>
      <c r="E305" s="10">
        <v>0</v>
      </c>
      <c r="F305" s="10">
        <v>0</v>
      </c>
      <c r="G305" s="11">
        <f>H305+I305</f>
        <v>78</v>
      </c>
      <c r="H305" s="10">
        <v>75</v>
      </c>
      <c r="I305" s="10">
        <v>3</v>
      </c>
      <c r="J305" s="11">
        <f>K305+L305</f>
        <v>18825</v>
      </c>
      <c r="K305" s="10">
        <v>12055</v>
      </c>
      <c r="L305" s="10">
        <v>6770</v>
      </c>
      <c r="M305" s="11">
        <f>N305+O305</f>
        <v>448</v>
      </c>
      <c r="N305" s="10">
        <v>220</v>
      </c>
      <c r="O305" s="10">
        <v>228</v>
      </c>
      <c r="P305" s="11">
        <f>Q305+R305</f>
        <v>5474</v>
      </c>
      <c r="Q305" s="10">
        <v>1496</v>
      </c>
      <c r="R305" s="10">
        <v>3978</v>
      </c>
      <c r="S305"/>
      <c r="T305" s="5"/>
    </row>
    <row r="306" spans="1:20" ht="28.9" customHeight="1" x14ac:dyDescent="0.3">
      <c r="A306"/>
      <c r="B306" s="12" t="s">
        <v>25</v>
      </c>
      <c r="C306" s="11">
        <f>D306+G306+J306+M306+P306</f>
        <v>15115</v>
      </c>
      <c r="D306" s="11">
        <f>E306+F306</f>
        <v>0</v>
      </c>
      <c r="E306" s="10">
        <v>0</v>
      </c>
      <c r="F306" s="10">
        <v>0</v>
      </c>
      <c r="G306" s="11">
        <f>H306+I306</f>
        <v>160</v>
      </c>
      <c r="H306" s="10">
        <v>85</v>
      </c>
      <c r="I306" s="10">
        <v>75</v>
      </c>
      <c r="J306" s="11">
        <f>K306+L306</f>
        <v>10586</v>
      </c>
      <c r="K306" s="10">
        <v>6621</v>
      </c>
      <c r="L306" s="10">
        <v>3965</v>
      </c>
      <c r="M306" s="11">
        <f>N306+O306</f>
        <v>388</v>
      </c>
      <c r="N306" s="10">
        <v>220</v>
      </c>
      <c r="O306" s="10">
        <v>168</v>
      </c>
      <c r="P306" s="11">
        <f>Q306+R306</f>
        <v>3981</v>
      </c>
      <c r="Q306" s="10">
        <v>1514</v>
      </c>
      <c r="R306" s="10">
        <v>2467</v>
      </c>
      <c r="S306"/>
      <c r="T306" s="5"/>
    </row>
    <row r="307" spans="1:20" ht="28.9" customHeight="1" x14ac:dyDescent="0.3">
      <c r="A307"/>
      <c r="B307" s="12" t="s">
        <v>24</v>
      </c>
      <c r="C307" s="11">
        <f>D307+G307+J307+M307+P307</f>
        <v>29009</v>
      </c>
      <c r="D307" s="11">
        <f>E307+F307</f>
        <v>0</v>
      </c>
      <c r="E307" s="10">
        <v>0</v>
      </c>
      <c r="F307" s="10">
        <v>0</v>
      </c>
      <c r="G307" s="11">
        <f>H307+I307</f>
        <v>1006</v>
      </c>
      <c r="H307" s="10">
        <v>763</v>
      </c>
      <c r="I307" s="10">
        <v>243</v>
      </c>
      <c r="J307" s="11">
        <f>K307+L307</f>
        <v>22360</v>
      </c>
      <c r="K307" s="10">
        <v>15936</v>
      </c>
      <c r="L307" s="10">
        <v>6424</v>
      </c>
      <c r="M307" s="11">
        <f>N307+O307</f>
        <v>302</v>
      </c>
      <c r="N307" s="10">
        <v>151</v>
      </c>
      <c r="O307" s="10">
        <v>151</v>
      </c>
      <c r="P307" s="11">
        <f>Q307+R307</f>
        <v>5341</v>
      </c>
      <c r="Q307" s="10">
        <v>1613</v>
      </c>
      <c r="R307" s="10">
        <v>3728</v>
      </c>
      <c r="S307"/>
      <c r="T307" s="5"/>
    </row>
    <row r="308" spans="1:20" ht="28.9" customHeight="1" x14ac:dyDescent="0.3">
      <c r="A308"/>
      <c r="B308" s="12" t="s">
        <v>23</v>
      </c>
      <c r="C308" s="11">
        <f>D308+G308+J308+M308+P308</f>
        <v>21883</v>
      </c>
      <c r="D308" s="11">
        <f>E308+F308</f>
        <v>0</v>
      </c>
      <c r="E308" s="10">
        <v>0</v>
      </c>
      <c r="F308" s="10">
        <v>0</v>
      </c>
      <c r="G308" s="11">
        <f>H308+I308</f>
        <v>0</v>
      </c>
      <c r="H308" s="10">
        <v>0</v>
      </c>
      <c r="I308" s="10">
        <v>0</v>
      </c>
      <c r="J308" s="11">
        <f>K308+L308</f>
        <v>17527</v>
      </c>
      <c r="K308" s="10">
        <v>12708</v>
      </c>
      <c r="L308" s="10">
        <v>4819</v>
      </c>
      <c r="M308" s="11">
        <f>N308+O308</f>
        <v>619</v>
      </c>
      <c r="N308" s="10">
        <v>370</v>
      </c>
      <c r="O308" s="10">
        <v>249</v>
      </c>
      <c r="P308" s="11">
        <f>Q308+R308</f>
        <v>3737</v>
      </c>
      <c r="Q308" s="10">
        <v>950</v>
      </c>
      <c r="R308" s="10">
        <v>2787</v>
      </c>
      <c r="S308"/>
      <c r="T308" s="5"/>
    </row>
    <row r="309" spans="1:20" ht="28.9" customHeight="1" x14ac:dyDescent="0.3">
      <c r="A309"/>
      <c r="B309" s="12" t="s">
        <v>22</v>
      </c>
      <c r="C309" s="11">
        <f>D309+G309+J309+M309+P309</f>
        <v>20443</v>
      </c>
      <c r="D309" s="11">
        <f>E309+F309</f>
        <v>0</v>
      </c>
      <c r="E309" s="10">
        <v>0</v>
      </c>
      <c r="F309" s="10">
        <v>0</v>
      </c>
      <c r="G309" s="11">
        <f>H309+I309</f>
        <v>174</v>
      </c>
      <c r="H309" s="10">
        <v>155</v>
      </c>
      <c r="I309" s="10">
        <v>19</v>
      </c>
      <c r="J309" s="11">
        <f>K309+L309</f>
        <v>17043</v>
      </c>
      <c r="K309" s="10">
        <v>11385</v>
      </c>
      <c r="L309" s="10">
        <v>5658</v>
      </c>
      <c r="M309" s="11">
        <f>N309+O309</f>
        <v>127</v>
      </c>
      <c r="N309" s="10">
        <v>59</v>
      </c>
      <c r="O309" s="10">
        <v>68</v>
      </c>
      <c r="P309" s="11">
        <f>Q309+R309</f>
        <v>3099</v>
      </c>
      <c r="Q309" s="10">
        <v>1351</v>
      </c>
      <c r="R309" s="10">
        <v>1748</v>
      </c>
      <c r="S309"/>
      <c r="T309" s="5"/>
    </row>
    <row r="310" spans="1:20" ht="28.9" customHeight="1" x14ac:dyDescent="0.3">
      <c r="A310"/>
      <c r="B310" s="12" t="s">
        <v>21</v>
      </c>
      <c r="C310" s="11">
        <f>D310+G310+J310+M310+P310</f>
        <v>16455</v>
      </c>
      <c r="D310" s="11">
        <f>E310+F310</f>
        <v>0</v>
      </c>
      <c r="E310" s="10">
        <v>0</v>
      </c>
      <c r="F310" s="10">
        <v>0</v>
      </c>
      <c r="G310" s="11">
        <f>H310+I310</f>
        <v>0</v>
      </c>
      <c r="H310" s="10">
        <v>0</v>
      </c>
      <c r="I310" s="10">
        <v>0</v>
      </c>
      <c r="J310" s="11">
        <f>K310+L310</f>
        <v>12194</v>
      </c>
      <c r="K310" s="10">
        <v>9361</v>
      </c>
      <c r="L310" s="10">
        <v>2833</v>
      </c>
      <c r="M310" s="11">
        <f>N310+O310</f>
        <v>149</v>
      </c>
      <c r="N310" s="10">
        <v>104</v>
      </c>
      <c r="O310" s="10">
        <v>45</v>
      </c>
      <c r="P310" s="11">
        <f>Q310+R310</f>
        <v>4112</v>
      </c>
      <c r="Q310" s="10">
        <v>1014</v>
      </c>
      <c r="R310" s="10">
        <v>3098</v>
      </c>
      <c r="S310"/>
      <c r="T310" s="5"/>
    </row>
    <row r="311" spans="1:20" ht="28.9" customHeight="1" x14ac:dyDescent="0.3">
      <c r="A311"/>
      <c r="B311" s="12" t="s">
        <v>20</v>
      </c>
      <c r="C311" s="11">
        <f>D311+G311+J311+M311+P311</f>
        <v>42400</v>
      </c>
      <c r="D311" s="11">
        <f>E311+F311</f>
        <v>10</v>
      </c>
      <c r="E311" s="10">
        <v>10</v>
      </c>
      <c r="F311" s="10">
        <v>0</v>
      </c>
      <c r="G311" s="11">
        <f>H311+I311</f>
        <v>0</v>
      </c>
      <c r="H311" s="10">
        <v>0</v>
      </c>
      <c r="I311" s="10">
        <v>0</v>
      </c>
      <c r="J311" s="11">
        <f>K311+L311</f>
        <v>32474</v>
      </c>
      <c r="K311" s="10">
        <v>21672</v>
      </c>
      <c r="L311" s="10">
        <v>10802</v>
      </c>
      <c r="M311" s="11">
        <f>N311+O311</f>
        <v>3141</v>
      </c>
      <c r="N311" s="10">
        <v>2227</v>
      </c>
      <c r="O311" s="10">
        <v>914</v>
      </c>
      <c r="P311" s="11">
        <f>Q311+R311</f>
        <v>6775</v>
      </c>
      <c r="Q311" s="10">
        <v>1853</v>
      </c>
      <c r="R311" s="10">
        <v>4922</v>
      </c>
      <c r="S311"/>
      <c r="T311" s="5"/>
    </row>
    <row r="312" spans="1:20" ht="28.9" customHeight="1" x14ac:dyDescent="0.3">
      <c r="A312"/>
      <c r="B312" s="12" t="s">
        <v>19</v>
      </c>
      <c r="C312" s="11">
        <f>D312+G312+J312+M312+P312</f>
        <v>9965</v>
      </c>
      <c r="D312" s="11">
        <f>E312+F312</f>
        <v>0</v>
      </c>
      <c r="E312" s="10">
        <v>0</v>
      </c>
      <c r="F312" s="10">
        <v>0</v>
      </c>
      <c r="G312" s="11">
        <f>H312+I312</f>
        <v>64</v>
      </c>
      <c r="H312" s="10">
        <v>38</v>
      </c>
      <c r="I312" s="10">
        <v>26</v>
      </c>
      <c r="J312" s="11">
        <f>K312+L312</f>
        <v>7676</v>
      </c>
      <c r="K312" s="10">
        <v>5617</v>
      </c>
      <c r="L312" s="10">
        <v>2059</v>
      </c>
      <c r="M312" s="11">
        <f>N312+O312</f>
        <v>927</v>
      </c>
      <c r="N312" s="10">
        <v>536</v>
      </c>
      <c r="O312" s="10">
        <v>391</v>
      </c>
      <c r="P312" s="11">
        <f>Q312+R312</f>
        <v>1298</v>
      </c>
      <c r="Q312" s="10">
        <v>184</v>
      </c>
      <c r="R312" s="10">
        <v>1114</v>
      </c>
      <c r="S312"/>
      <c r="T312" s="5"/>
    </row>
    <row r="313" spans="1:20" ht="28.9" customHeight="1" x14ac:dyDescent="0.3">
      <c r="A313"/>
      <c r="B313" s="12" t="s">
        <v>18</v>
      </c>
      <c r="C313" s="11">
        <f>D313+G313+J313+M313+P313</f>
        <v>20164</v>
      </c>
      <c r="D313" s="11">
        <f>E313+F313</f>
        <v>858</v>
      </c>
      <c r="E313" s="10">
        <v>0</v>
      </c>
      <c r="F313" s="10">
        <v>858</v>
      </c>
      <c r="G313" s="11">
        <f>H313+I313</f>
        <v>116</v>
      </c>
      <c r="H313" s="10">
        <v>63</v>
      </c>
      <c r="I313" s="10">
        <v>53</v>
      </c>
      <c r="J313" s="11">
        <f>K313+L313</f>
        <v>17132</v>
      </c>
      <c r="K313" s="10">
        <v>11439</v>
      </c>
      <c r="L313" s="10">
        <v>5693</v>
      </c>
      <c r="M313" s="11">
        <f>N313+O313</f>
        <v>664</v>
      </c>
      <c r="N313" s="10">
        <v>380</v>
      </c>
      <c r="O313" s="10">
        <v>284</v>
      </c>
      <c r="P313" s="11">
        <f>Q313+R313</f>
        <v>1394</v>
      </c>
      <c r="Q313" s="10">
        <v>348</v>
      </c>
      <c r="R313" s="10">
        <v>1046</v>
      </c>
      <c r="S313"/>
      <c r="T313" s="5"/>
    </row>
    <row r="314" spans="1:20" ht="28.9" customHeight="1" x14ac:dyDescent="0.3">
      <c r="A314"/>
      <c r="B314" s="12" t="s">
        <v>17</v>
      </c>
      <c r="C314" s="11">
        <f>D314+G314+J314+M314+P314</f>
        <v>20974</v>
      </c>
      <c r="D314" s="11">
        <f>E314+F314</f>
        <v>0</v>
      </c>
      <c r="E314" s="10">
        <v>0</v>
      </c>
      <c r="F314" s="10">
        <v>0</v>
      </c>
      <c r="G314" s="11">
        <f>H314+I314</f>
        <v>6</v>
      </c>
      <c r="H314" s="10">
        <v>2</v>
      </c>
      <c r="I314" s="10">
        <v>4</v>
      </c>
      <c r="J314" s="11">
        <f>K314+L314</f>
        <v>17503</v>
      </c>
      <c r="K314" s="10">
        <v>12113</v>
      </c>
      <c r="L314" s="10">
        <v>5390</v>
      </c>
      <c r="M314" s="11">
        <f>N314+O314</f>
        <v>178</v>
      </c>
      <c r="N314" s="10">
        <v>85</v>
      </c>
      <c r="O314" s="10">
        <v>93</v>
      </c>
      <c r="P314" s="11">
        <f>Q314+R314</f>
        <v>3287</v>
      </c>
      <c r="Q314" s="10">
        <v>978</v>
      </c>
      <c r="R314" s="10">
        <v>2309</v>
      </c>
      <c r="S314"/>
      <c r="T314" s="5"/>
    </row>
    <row r="315" spans="1:20" ht="28.9" customHeight="1" x14ac:dyDescent="0.3">
      <c r="A315"/>
      <c r="B315" s="12" t="s">
        <v>16</v>
      </c>
      <c r="C315" s="11">
        <f>D315+G315+J315+M315+P315</f>
        <v>30771</v>
      </c>
      <c r="D315" s="11">
        <f>E315+F315</f>
        <v>0</v>
      </c>
      <c r="E315" s="10">
        <v>0</v>
      </c>
      <c r="F315" s="10">
        <v>0</v>
      </c>
      <c r="G315" s="11">
        <f>H315+I315</f>
        <v>878</v>
      </c>
      <c r="H315" s="10">
        <v>569</v>
      </c>
      <c r="I315" s="10">
        <v>309</v>
      </c>
      <c r="J315" s="11">
        <f>K315+L315</f>
        <v>18297</v>
      </c>
      <c r="K315" s="10">
        <v>12587</v>
      </c>
      <c r="L315" s="10">
        <v>5710</v>
      </c>
      <c r="M315" s="11">
        <f>N315+O315</f>
        <v>1394</v>
      </c>
      <c r="N315" s="10">
        <v>793</v>
      </c>
      <c r="O315" s="10">
        <v>601</v>
      </c>
      <c r="P315" s="11">
        <f>Q315+R315</f>
        <v>10202</v>
      </c>
      <c r="Q315" s="10">
        <v>3310</v>
      </c>
      <c r="R315" s="10">
        <v>6892</v>
      </c>
      <c r="S315"/>
      <c r="T315" s="5"/>
    </row>
    <row r="316" spans="1:20" ht="28.9" customHeight="1" x14ac:dyDescent="0.3">
      <c r="A316"/>
      <c r="B316" s="12" t="s">
        <v>15</v>
      </c>
      <c r="C316" s="11">
        <f>D316+G316+J316+M316+P316</f>
        <v>26665</v>
      </c>
      <c r="D316" s="11">
        <f>E316+F316</f>
        <v>1020</v>
      </c>
      <c r="E316" s="10">
        <v>0</v>
      </c>
      <c r="F316" s="10">
        <v>1020</v>
      </c>
      <c r="G316" s="11">
        <f>H316+I316</f>
        <v>0</v>
      </c>
      <c r="H316" s="10">
        <v>0</v>
      </c>
      <c r="I316" s="10">
        <v>0</v>
      </c>
      <c r="J316" s="11">
        <f>K316+L316</f>
        <v>17527</v>
      </c>
      <c r="K316" s="10">
        <v>13605</v>
      </c>
      <c r="L316" s="10">
        <v>3922</v>
      </c>
      <c r="M316" s="11">
        <f>N316+O316</f>
        <v>409</v>
      </c>
      <c r="N316" s="10">
        <v>316</v>
      </c>
      <c r="O316" s="10">
        <v>93</v>
      </c>
      <c r="P316" s="11">
        <f>Q316+R316</f>
        <v>7709</v>
      </c>
      <c r="Q316" s="10">
        <v>2689</v>
      </c>
      <c r="R316" s="10">
        <v>5020</v>
      </c>
      <c r="S316"/>
      <c r="T316" s="5"/>
    </row>
    <row r="317" spans="1:20" ht="28.9" customHeight="1" x14ac:dyDescent="0.3">
      <c r="A317"/>
      <c r="B317" s="12" t="s">
        <v>14</v>
      </c>
      <c r="C317" s="11">
        <f>D317+G317+J317+M317+P317</f>
        <v>14527</v>
      </c>
      <c r="D317" s="11">
        <f>E317+F317</f>
        <v>472</v>
      </c>
      <c r="E317" s="10">
        <v>0</v>
      </c>
      <c r="F317" s="10">
        <v>472</v>
      </c>
      <c r="G317" s="11">
        <f>H317+I317</f>
        <v>70</v>
      </c>
      <c r="H317" s="10">
        <v>67</v>
      </c>
      <c r="I317" s="10">
        <v>3</v>
      </c>
      <c r="J317" s="11">
        <f>K317+L317</f>
        <v>12073</v>
      </c>
      <c r="K317" s="10">
        <v>8446</v>
      </c>
      <c r="L317" s="10">
        <v>3627</v>
      </c>
      <c r="M317" s="11">
        <f>N317+O317</f>
        <v>429</v>
      </c>
      <c r="N317" s="10">
        <v>263</v>
      </c>
      <c r="O317" s="10">
        <v>166</v>
      </c>
      <c r="P317" s="11">
        <f>Q317+R317</f>
        <v>1483</v>
      </c>
      <c r="Q317" s="10">
        <v>401</v>
      </c>
      <c r="R317" s="10">
        <v>1082</v>
      </c>
      <c r="S317"/>
      <c r="T317" s="5"/>
    </row>
    <row r="318" spans="1:20" ht="28.9" customHeight="1" x14ac:dyDescent="0.3">
      <c r="A318"/>
      <c r="B318" s="12" t="s">
        <v>13</v>
      </c>
      <c r="C318" s="11">
        <f>D318+G318+J318+M318+P318</f>
        <v>68328</v>
      </c>
      <c r="D318" s="11">
        <f>E318+F318</f>
        <v>4437</v>
      </c>
      <c r="E318" s="10">
        <v>6</v>
      </c>
      <c r="F318" s="10">
        <v>4431</v>
      </c>
      <c r="G318" s="11">
        <f>H318+I318</f>
        <v>0</v>
      </c>
      <c r="H318" s="10">
        <v>0</v>
      </c>
      <c r="I318" s="10">
        <v>0</v>
      </c>
      <c r="J318" s="11">
        <f>K318+L318</f>
        <v>52145</v>
      </c>
      <c r="K318" s="10">
        <v>38366</v>
      </c>
      <c r="L318" s="10">
        <v>13779</v>
      </c>
      <c r="M318" s="11">
        <f>N318+O318</f>
        <v>769</v>
      </c>
      <c r="N318" s="10">
        <v>344</v>
      </c>
      <c r="O318" s="10">
        <v>425</v>
      </c>
      <c r="P318" s="11">
        <f>Q318+R318</f>
        <v>10977</v>
      </c>
      <c r="Q318" s="10">
        <v>4236</v>
      </c>
      <c r="R318" s="10">
        <v>6741</v>
      </c>
      <c r="S318"/>
      <c r="T318" s="5"/>
    </row>
    <row r="319" spans="1:20" ht="28.9" customHeight="1" x14ac:dyDescent="0.3">
      <c r="A319"/>
      <c r="B319" s="12" t="s">
        <v>12</v>
      </c>
      <c r="C319" s="11">
        <f>D319+G319+J319+M319+P319</f>
        <v>19682</v>
      </c>
      <c r="D319" s="11">
        <f>E319+F319</f>
        <v>845</v>
      </c>
      <c r="E319" s="10">
        <v>0</v>
      </c>
      <c r="F319" s="10">
        <v>845</v>
      </c>
      <c r="G319" s="11">
        <f>H319+I319</f>
        <v>77</v>
      </c>
      <c r="H319" s="10">
        <v>69</v>
      </c>
      <c r="I319" s="10">
        <v>8</v>
      </c>
      <c r="J319" s="11">
        <f>K319+L319</f>
        <v>14897</v>
      </c>
      <c r="K319" s="10">
        <v>10365</v>
      </c>
      <c r="L319" s="10">
        <v>4532</v>
      </c>
      <c r="M319" s="11">
        <f>N319+O319</f>
        <v>295</v>
      </c>
      <c r="N319" s="10">
        <v>136</v>
      </c>
      <c r="O319" s="10">
        <v>159</v>
      </c>
      <c r="P319" s="11">
        <f>Q319+R319</f>
        <v>3568</v>
      </c>
      <c r="Q319" s="10">
        <v>1058</v>
      </c>
      <c r="R319" s="10">
        <v>2510</v>
      </c>
      <c r="S319"/>
      <c r="T319" s="5"/>
    </row>
    <row r="320" spans="1:20" ht="28.9" customHeight="1" x14ac:dyDescent="0.3">
      <c r="A320"/>
      <c r="B320" s="12" t="s">
        <v>11</v>
      </c>
      <c r="C320" s="11">
        <f>D320+G320+J320+M320+P320</f>
        <v>9836</v>
      </c>
      <c r="D320" s="11">
        <f>E320+F320</f>
        <v>961</v>
      </c>
      <c r="E320" s="10">
        <v>0</v>
      </c>
      <c r="F320" s="10">
        <v>961</v>
      </c>
      <c r="G320" s="11">
        <f>H320+I320</f>
        <v>0</v>
      </c>
      <c r="H320" s="10">
        <v>0</v>
      </c>
      <c r="I320" s="10">
        <v>0</v>
      </c>
      <c r="J320" s="11">
        <f>K320+L320</f>
        <v>7017</v>
      </c>
      <c r="K320" s="10">
        <v>4456</v>
      </c>
      <c r="L320" s="10">
        <v>2561</v>
      </c>
      <c r="M320" s="11">
        <f>N320+O320</f>
        <v>84</v>
      </c>
      <c r="N320" s="10">
        <v>52</v>
      </c>
      <c r="O320" s="10">
        <v>32</v>
      </c>
      <c r="P320" s="11">
        <f>Q320+R320</f>
        <v>1774</v>
      </c>
      <c r="Q320" s="10">
        <v>299</v>
      </c>
      <c r="R320" s="10">
        <v>1475</v>
      </c>
      <c r="S320"/>
      <c r="T320" s="5"/>
    </row>
    <row r="321" spans="1:20" ht="28.9" customHeight="1" x14ac:dyDescent="0.3">
      <c r="A321"/>
      <c r="B321" s="12" t="s">
        <v>10</v>
      </c>
      <c r="C321" s="11">
        <f>D321+G321+J321+M321+P321</f>
        <v>3396</v>
      </c>
      <c r="D321" s="11">
        <f>E321+F321</f>
        <v>0</v>
      </c>
      <c r="E321" s="10">
        <v>0</v>
      </c>
      <c r="F321" s="10">
        <v>0</v>
      </c>
      <c r="G321" s="11">
        <f>H321+I321</f>
        <v>0</v>
      </c>
      <c r="H321" s="10">
        <v>0</v>
      </c>
      <c r="I321" s="10">
        <v>0</v>
      </c>
      <c r="J321" s="11">
        <f>K321+L321</f>
        <v>2287</v>
      </c>
      <c r="K321" s="10">
        <v>1354</v>
      </c>
      <c r="L321" s="10">
        <v>933</v>
      </c>
      <c r="M321" s="11">
        <f>N321+O321</f>
        <v>41</v>
      </c>
      <c r="N321" s="10">
        <v>30</v>
      </c>
      <c r="O321" s="10">
        <v>11</v>
      </c>
      <c r="P321" s="11">
        <f>Q321+R321</f>
        <v>1068</v>
      </c>
      <c r="Q321" s="10">
        <v>131</v>
      </c>
      <c r="R321" s="10">
        <v>937</v>
      </c>
      <c r="S321"/>
      <c r="T321" s="5"/>
    </row>
    <row r="322" spans="1:20" ht="28.9" customHeight="1" x14ac:dyDescent="0.3">
      <c r="A322"/>
      <c r="B322" s="12" t="s">
        <v>9</v>
      </c>
      <c r="C322" s="11">
        <f>D322+G322+J322+M322+P322</f>
        <v>4265</v>
      </c>
      <c r="D322" s="11">
        <f>E322+F322</f>
        <v>0</v>
      </c>
      <c r="E322" s="10">
        <v>0</v>
      </c>
      <c r="F322" s="10">
        <v>0</v>
      </c>
      <c r="G322" s="11">
        <f>H322+I322</f>
        <v>0</v>
      </c>
      <c r="H322" s="10">
        <v>0</v>
      </c>
      <c r="I322" s="10">
        <v>0</v>
      </c>
      <c r="J322" s="11">
        <f>K322+L322</f>
        <v>2910</v>
      </c>
      <c r="K322" s="10">
        <v>1632</v>
      </c>
      <c r="L322" s="10">
        <v>1278</v>
      </c>
      <c r="M322" s="11">
        <f>N322+O322</f>
        <v>97</v>
      </c>
      <c r="N322" s="10">
        <v>60</v>
      </c>
      <c r="O322" s="10">
        <v>37</v>
      </c>
      <c r="P322" s="11">
        <f>Q322+R322</f>
        <v>1258</v>
      </c>
      <c r="Q322" s="10">
        <v>423</v>
      </c>
      <c r="R322" s="10">
        <v>835</v>
      </c>
      <c r="S322"/>
      <c r="T322" s="5"/>
    </row>
    <row r="323" spans="1:20" ht="28.9" customHeight="1" x14ac:dyDescent="0.3">
      <c r="A323"/>
      <c r="B323" s="12" t="s">
        <v>8</v>
      </c>
      <c r="C323" s="11">
        <f>D323+G323+J323+M323+P323</f>
        <v>8384</v>
      </c>
      <c r="D323" s="11">
        <f>E323+F323</f>
        <v>352</v>
      </c>
      <c r="E323" s="10">
        <v>0</v>
      </c>
      <c r="F323" s="10">
        <v>352</v>
      </c>
      <c r="G323" s="11">
        <f>H323+I323</f>
        <v>0</v>
      </c>
      <c r="H323" s="10">
        <v>0</v>
      </c>
      <c r="I323" s="10">
        <v>0</v>
      </c>
      <c r="J323" s="11">
        <f>K323+L323</f>
        <v>5202</v>
      </c>
      <c r="K323" s="10">
        <v>3584</v>
      </c>
      <c r="L323" s="10">
        <v>1618</v>
      </c>
      <c r="M323" s="11">
        <f>N323+O323</f>
        <v>111</v>
      </c>
      <c r="N323" s="10">
        <v>46</v>
      </c>
      <c r="O323" s="10">
        <v>65</v>
      </c>
      <c r="P323" s="11">
        <f>Q323+R323</f>
        <v>2719</v>
      </c>
      <c r="Q323" s="10">
        <v>587</v>
      </c>
      <c r="R323" s="10">
        <v>2132</v>
      </c>
      <c r="S323"/>
      <c r="T323" s="5"/>
    </row>
    <row r="324" spans="1:20" ht="28.9" customHeight="1" x14ac:dyDescent="0.3">
      <c r="A324"/>
      <c r="B324" s="12" t="s">
        <v>7</v>
      </c>
      <c r="C324" s="11">
        <f>D324+G324+J324+M324+P324</f>
        <v>19833</v>
      </c>
      <c r="D324" s="11">
        <f>E324+F324</f>
        <v>18</v>
      </c>
      <c r="E324" s="10">
        <v>18</v>
      </c>
      <c r="F324" s="10">
        <v>0</v>
      </c>
      <c r="G324" s="11">
        <f>H324+I324</f>
        <v>743</v>
      </c>
      <c r="H324" s="10">
        <v>403</v>
      </c>
      <c r="I324" s="10">
        <v>340</v>
      </c>
      <c r="J324" s="11">
        <f>K324+L324</f>
        <v>14365</v>
      </c>
      <c r="K324" s="10">
        <v>10611</v>
      </c>
      <c r="L324" s="10">
        <v>3754</v>
      </c>
      <c r="M324" s="11">
        <f>N324+O324</f>
        <v>347</v>
      </c>
      <c r="N324" s="10">
        <v>237</v>
      </c>
      <c r="O324" s="10">
        <v>110</v>
      </c>
      <c r="P324" s="11">
        <f>Q324+R324</f>
        <v>4360</v>
      </c>
      <c r="Q324" s="10">
        <v>745</v>
      </c>
      <c r="R324" s="10">
        <v>3615</v>
      </c>
      <c r="S324"/>
      <c r="T324" s="5"/>
    </row>
    <row r="325" spans="1:20" ht="28.9" customHeight="1" x14ac:dyDescent="0.3">
      <c r="A325"/>
      <c r="B325" s="12" t="s">
        <v>6</v>
      </c>
      <c r="C325" s="11">
        <f>D325+G325+J325+M325+P325</f>
        <v>21014</v>
      </c>
      <c r="D325" s="11">
        <f>E325+F325</f>
        <v>0</v>
      </c>
      <c r="E325" s="10">
        <v>0</v>
      </c>
      <c r="F325" s="10">
        <v>0</v>
      </c>
      <c r="G325" s="11">
        <f>H325+I325</f>
        <v>13</v>
      </c>
      <c r="H325" s="10">
        <v>8</v>
      </c>
      <c r="I325" s="10">
        <v>5</v>
      </c>
      <c r="J325" s="11">
        <f>K325+L325</f>
        <v>17061</v>
      </c>
      <c r="K325" s="10">
        <v>10964</v>
      </c>
      <c r="L325" s="10">
        <v>6097</v>
      </c>
      <c r="M325" s="11">
        <f>N325+O325</f>
        <v>438</v>
      </c>
      <c r="N325" s="10">
        <v>219</v>
      </c>
      <c r="O325" s="10">
        <v>219</v>
      </c>
      <c r="P325" s="11">
        <f>Q325+R325</f>
        <v>3502</v>
      </c>
      <c r="Q325" s="10">
        <v>886</v>
      </c>
      <c r="R325" s="10">
        <v>2616</v>
      </c>
      <c r="S325"/>
      <c r="T325" s="5"/>
    </row>
    <row r="326" spans="1:20" ht="28.9" customHeight="1" x14ac:dyDescent="0.3">
      <c r="A326"/>
      <c r="B326" s="12" t="s">
        <v>5</v>
      </c>
      <c r="C326" s="11">
        <f>D326+G326+J326+M326+P326</f>
        <v>24752</v>
      </c>
      <c r="D326" s="11">
        <f>E326+F326</f>
        <v>1105</v>
      </c>
      <c r="E326" s="10">
        <v>0</v>
      </c>
      <c r="F326" s="10">
        <v>1105</v>
      </c>
      <c r="G326" s="11">
        <f>H326+I326</f>
        <v>1174</v>
      </c>
      <c r="H326" s="10">
        <v>709</v>
      </c>
      <c r="I326" s="10">
        <v>465</v>
      </c>
      <c r="J326" s="11">
        <f>K326+L326</f>
        <v>16403</v>
      </c>
      <c r="K326" s="10">
        <v>10800</v>
      </c>
      <c r="L326" s="10">
        <v>5603</v>
      </c>
      <c r="M326" s="11">
        <f>N326+O326</f>
        <v>761</v>
      </c>
      <c r="N326" s="10">
        <v>382</v>
      </c>
      <c r="O326" s="10">
        <v>379</v>
      </c>
      <c r="P326" s="11">
        <f>Q326+R326</f>
        <v>5309</v>
      </c>
      <c r="Q326" s="10">
        <v>1070</v>
      </c>
      <c r="R326" s="10">
        <v>4239</v>
      </c>
      <c r="S326"/>
      <c r="T326" s="5"/>
    </row>
    <row r="327" spans="1:20" ht="28.9" customHeight="1" x14ac:dyDescent="0.3">
      <c r="A327"/>
      <c r="B327" s="12" t="s">
        <v>4</v>
      </c>
      <c r="C327" s="11">
        <f>D327+G327+J327+M327+P327</f>
        <v>11598</v>
      </c>
      <c r="D327" s="11">
        <f>E327+F327</f>
        <v>0</v>
      </c>
      <c r="E327" s="10">
        <v>0</v>
      </c>
      <c r="F327" s="10">
        <v>0</v>
      </c>
      <c r="G327" s="11">
        <f>H327+I327</f>
        <v>0</v>
      </c>
      <c r="H327" s="10">
        <v>0</v>
      </c>
      <c r="I327" s="10">
        <v>0</v>
      </c>
      <c r="J327" s="11">
        <f>K327+L327</f>
        <v>8781</v>
      </c>
      <c r="K327" s="10">
        <v>5582</v>
      </c>
      <c r="L327" s="10">
        <v>3199</v>
      </c>
      <c r="M327" s="11">
        <f>N327+O327</f>
        <v>46</v>
      </c>
      <c r="N327" s="10">
        <v>23</v>
      </c>
      <c r="O327" s="10">
        <v>23</v>
      </c>
      <c r="P327" s="11">
        <f>Q327+R327</f>
        <v>2771</v>
      </c>
      <c r="Q327" s="10">
        <v>971</v>
      </c>
      <c r="R327" s="10">
        <v>1800</v>
      </c>
      <c r="S327"/>
      <c r="T327" s="5"/>
    </row>
    <row r="328" spans="1:20" ht="28.9" customHeight="1" x14ac:dyDescent="0.3">
      <c r="A328"/>
      <c r="B328" s="12" t="s">
        <v>3</v>
      </c>
      <c r="C328" s="11">
        <f>D328+G328+J328+M328+P328</f>
        <v>7097</v>
      </c>
      <c r="D328" s="11">
        <f>E328+F328</f>
        <v>0</v>
      </c>
      <c r="E328" s="10">
        <v>0</v>
      </c>
      <c r="F328" s="10">
        <v>0</v>
      </c>
      <c r="G328" s="11">
        <f>H328+I328</f>
        <v>0</v>
      </c>
      <c r="H328" s="10">
        <v>0</v>
      </c>
      <c r="I328" s="10">
        <v>0</v>
      </c>
      <c r="J328" s="11">
        <f>K328+L328</f>
        <v>5320</v>
      </c>
      <c r="K328" s="10">
        <v>3487</v>
      </c>
      <c r="L328" s="10">
        <v>1833</v>
      </c>
      <c r="M328" s="11">
        <f>N328+O328</f>
        <v>121</v>
      </c>
      <c r="N328" s="10">
        <v>54</v>
      </c>
      <c r="O328" s="10">
        <v>67</v>
      </c>
      <c r="P328" s="11">
        <f>Q328+R328</f>
        <v>1656</v>
      </c>
      <c r="Q328" s="10">
        <v>372</v>
      </c>
      <c r="R328" s="10">
        <v>1284</v>
      </c>
      <c r="S328"/>
      <c r="T328" s="5"/>
    </row>
    <row r="329" spans="1:20" ht="28.9" customHeight="1" thickBot="1" x14ac:dyDescent="0.35">
      <c r="A329"/>
      <c r="B329" s="12" t="s">
        <v>2</v>
      </c>
      <c r="C329" s="11">
        <f>D329+G329+J329+M329+P329</f>
        <v>7157</v>
      </c>
      <c r="D329" s="11">
        <f>E329+F329</f>
        <v>0</v>
      </c>
      <c r="E329" s="10">
        <v>0</v>
      </c>
      <c r="F329" s="10">
        <v>0</v>
      </c>
      <c r="G329" s="11">
        <f>H329+I329</f>
        <v>0</v>
      </c>
      <c r="H329" s="10">
        <v>0</v>
      </c>
      <c r="I329" s="10">
        <v>0</v>
      </c>
      <c r="J329" s="11">
        <f>K329+L329</f>
        <v>4941</v>
      </c>
      <c r="K329" s="10">
        <v>3444</v>
      </c>
      <c r="L329" s="10">
        <v>1497</v>
      </c>
      <c r="M329" s="11">
        <f>N329+O329</f>
        <v>32</v>
      </c>
      <c r="N329" s="10">
        <v>13</v>
      </c>
      <c r="O329" s="10">
        <v>19</v>
      </c>
      <c r="P329" s="11">
        <f>Q329+R329</f>
        <v>2184</v>
      </c>
      <c r="Q329" s="10">
        <v>427</v>
      </c>
      <c r="R329" s="10">
        <v>1757</v>
      </c>
      <c r="S329"/>
      <c r="T329" s="5"/>
    </row>
    <row r="330" spans="1:20" ht="19.5" customHeight="1" x14ac:dyDescent="0.3">
      <c r="A330"/>
      <c r="B330" s="9" t="s">
        <v>1</v>
      </c>
      <c r="C330" s="8">
        <f>SUM(D330+G330+J330+M330+P330)</f>
        <v>509267</v>
      </c>
      <c r="D330" s="8">
        <f>SUM(D304:D329)</f>
        <v>10078</v>
      </c>
      <c r="E330" s="8">
        <f>SUM(E304:E329)</f>
        <v>34</v>
      </c>
      <c r="F330" s="8">
        <f>SUM(F304:F329)</f>
        <v>10044</v>
      </c>
      <c r="G330" s="8">
        <f>SUM(G304:G329)</f>
        <v>4559</v>
      </c>
      <c r="H330" s="8">
        <f>SUM(H304:H329)</f>
        <v>3006</v>
      </c>
      <c r="I330" s="8">
        <f>SUM(I304:I329)</f>
        <v>1553</v>
      </c>
      <c r="J330" s="8">
        <f>SUM(J304:J329)</f>
        <v>381238</v>
      </c>
      <c r="K330" s="8">
        <f>SUM(K304:K329)</f>
        <v>263850</v>
      </c>
      <c r="L330" s="8">
        <f>SUM(L304:L329)</f>
        <v>117388</v>
      </c>
      <c r="M330" s="8">
        <f>SUM(M304:M329)</f>
        <v>13080</v>
      </c>
      <c r="N330" s="8">
        <f>SUM(N304:N329)</f>
        <v>7934</v>
      </c>
      <c r="O330" s="8">
        <f>SUM(O304:O329)</f>
        <v>5146</v>
      </c>
      <c r="P330" s="8">
        <f>SUM(P304:P329)</f>
        <v>100312</v>
      </c>
      <c r="Q330" s="8">
        <f>SUM(Q304:Q329)</f>
        <v>29343</v>
      </c>
      <c r="R330" s="8">
        <f>SUM(R304:R329)</f>
        <v>70969</v>
      </c>
      <c r="S330"/>
      <c r="T330" s="5"/>
    </row>
    <row r="331" spans="1:20" ht="18" x14ac:dyDescent="0.3">
      <c r="B331" s="7" t="s">
        <v>0</v>
      </c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5"/>
    </row>
    <row r="332" spans="1:20" x14ac:dyDescent="0.3">
      <c r="B332" s="6"/>
      <c r="C332" s="6"/>
      <c r="D332" s="6"/>
      <c r="E332" s="6"/>
      <c r="F332" s="6"/>
      <c r="G332" s="6"/>
    </row>
    <row r="333" spans="1:20" ht="8.25" customHeight="1" x14ac:dyDescent="0.3"/>
    <row r="334" spans="1:20" ht="18" x14ac:dyDescent="0.3">
      <c r="B334" s="5"/>
      <c r="C334" s="4"/>
      <c r="D334" s="4"/>
      <c r="E334" s="4"/>
      <c r="F334" s="4"/>
      <c r="G334" s="4"/>
      <c r="H334" s="4"/>
      <c r="I334" s="4"/>
    </row>
    <row r="335" spans="1:20" x14ac:dyDescent="0.3">
      <c r="B335" s="3"/>
    </row>
    <row r="337" spans="20:86" ht="38.25" customHeight="1" x14ac:dyDescent="0.3">
      <c r="V337" s="2"/>
      <c r="W337" s="2"/>
      <c r="BA337" s="1"/>
      <c r="BB337" s="1"/>
    </row>
    <row r="338" spans="20:86" ht="108" customHeight="1" x14ac:dyDescent="0.3">
      <c r="V338" s="2"/>
      <c r="W338" s="2"/>
      <c r="BA338" s="1"/>
      <c r="BB338" s="1"/>
    </row>
    <row r="339" spans="20:86" x14ac:dyDescent="0.3">
      <c r="V339" s="2"/>
      <c r="W339" s="2"/>
      <c r="BA339" s="1"/>
      <c r="BB339" s="1"/>
    </row>
    <row r="340" spans="20:86" s="2" customFormat="1" x14ac:dyDescent="0.3">
      <c r="T340" s="1"/>
      <c r="U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</row>
    <row r="341" spans="20:86" s="2" customFormat="1" x14ac:dyDescent="0.3">
      <c r="T341" s="1"/>
      <c r="U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</row>
    <row r="342" spans="20:86" s="2" customFormat="1" x14ac:dyDescent="0.3">
      <c r="T342" s="1"/>
      <c r="U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</row>
    <row r="343" spans="20:86" s="2" customFormat="1" x14ac:dyDescent="0.3">
      <c r="T343" s="1"/>
      <c r="U343" s="1"/>
    </row>
    <row r="344" spans="20:86" s="2" customFormat="1" x14ac:dyDescent="0.3">
      <c r="T344" s="1"/>
      <c r="U344" s="1"/>
    </row>
    <row r="345" spans="20:86" s="2" customFormat="1" x14ac:dyDescent="0.3">
      <c r="T345" s="1"/>
      <c r="U345" s="1"/>
    </row>
    <row r="346" spans="20:86" s="2" customFormat="1" x14ac:dyDescent="0.3">
      <c r="T346" s="1"/>
      <c r="U346" s="1"/>
    </row>
    <row r="347" spans="20:86" s="2" customFormat="1" x14ac:dyDescent="0.3">
      <c r="T347" s="1"/>
      <c r="U347" s="1"/>
    </row>
    <row r="348" spans="20:86" s="2" customFormat="1" x14ac:dyDescent="0.3">
      <c r="T348" s="1"/>
      <c r="U348" s="1"/>
    </row>
    <row r="349" spans="20:86" s="2" customFormat="1" x14ac:dyDescent="0.3">
      <c r="T349" s="1"/>
      <c r="U349" s="1"/>
    </row>
    <row r="350" spans="20:86" s="2" customFormat="1" x14ac:dyDescent="0.3">
      <c r="T350" s="1"/>
      <c r="U350" s="1"/>
    </row>
    <row r="351" spans="20:86" s="2" customFormat="1" ht="19.899999999999999" customHeight="1" x14ac:dyDescent="0.3">
      <c r="T351" s="1"/>
      <c r="U351" s="1"/>
    </row>
    <row r="352" spans="20:86" s="2" customFormat="1" x14ac:dyDescent="0.3">
      <c r="T352" s="1"/>
      <c r="U352" s="1"/>
    </row>
    <row r="354" spans="2:88" s="2" customForma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</row>
    <row r="355" spans="2:88" s="2" customForma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</row>
  </sheetData>
  <autoFilter ref="M102:N128" xr:uid="{00000000-0009-0000-0000-000000000000}"/>
  <mergeCells count="257">
    <mergeCell ref="M30:M31"/>
    <mergeCell ref="N30:N31"/>
    <mergeCell ref="O30:O31"/>
    <mergeCell ref="P30:P31"/>
    <mergeCell ref="Q30:Q31"/>
    <mergeCell ref="B46:F46"/>
    <mergeCell ref="B47:F47"/>
    <mergeCell ref="J30:J31"/>
    <mergeCell ref="K30:L31"/>
    <mergeCell ref="B6:R6"/>
    <mergeCell ref="B7:R7"/>
    <mergeCell ref="C16:H16"/>
    <mergeCell ref="J18:J19"/>
    <mergeCell ref="K18:L19"/>
    <mergeCell ref="K20:L20"/>
    <mergeCell ref="R50:R51"/>
    <mergeCell ref="B51:F51"/>
    <mergeCell ref="Q50:Q51"/>
    <mergeCell ref="K32:L32"/>
    <mergeCell ref="K21:L21"/>
    <mergeCell ref="K22:L22"/>
    <mergeCell ref="K23:L23"/>
    <mergeCell ref="K24:L24"/>
    <mergeCell ref="L44:M44"/>
    <mergeCell ref="L45:M45"/>
    <mergeCell ref="K33:L33"/>
    <mergeCell ref="K34:L34"/>
    <mergeCell ref="K35:L35"/>
    <mergeCell ref="K36:L36"/>
    <mergeCell ref="L42:M42"/>
    <mergeCell ref="L43:M43"/>
    <mergeCell ref="B50:F50"/>
    <mergeCell ref="J50:K51"/>
    <mergeCell ref="L50:L51"/>
    <mergeCell ref="M50:M51"/>
    <mergeCell ref="O50:P51"/>
    <mergeCell ref="B48:F48"/>
    <mergeCell ref="B49:F49"/>
    <mergeCell ref="B52:F52"/>
    <mergeCell ref="J52:K52"/>
    <mergeCell ref="O52:P52"/>
    <mergeCell ref="B53:F53"/>
    <mergeCell ref="J53:K53"/>
    <mergeCell ref="O53:P53"/>
    <mergeCell ref="B54:F54"/>
    <mergeCell ref="J54:K54"/>
    <mergeCell ref="O54:P54"/>
    <mergeCell ref="B55:F55"/>
    <mergeCell ref="J55:K55"/>
    <mergeCell ref="O55:P55"/>
    <mergeCell ref="B56:F56"/>
    <mergeCell ref="J56:K56"/>
    <mergeCell ref="O56:P56"/>
    <mergeCell ref="B57:F57"/>
    <mergeCell ref="J57:K57"/>
    <mergeCell ref="O57:P57"/>
    <mergeCell ref="B58:F58"/>
    <mergeCell ref="J58:K58"/>
    <mergeCell ref="O58:P58"/>
    <mergeCell ref="B59:F59"/>
    <mergeCell ref="J59:K59"/>
    <mergeCell ref="O59:P59"/>
    <mergeCell ref="B60:F60"/>
    <mergeCell ref="J60:K60"/>
    <mergeCell ref="O60:P60"/>
    <mergeCell ref="B61:F61"/>
    <mergeCell ref="J61:K61"/>
    <mergeCell ref="O61:P61"/>
    <mergeCell ref="J62:K62"/>
    <mergeCell ref="O62:P62"/>
    <mergeCell ref="J63:K63"/>
    <mergeCell ref="O63:P63"/>
    <mergeCell ref="J64:K64"/>
    <mergeCell ref="O64:P64"/>
    <mergeCell ref="J65:K65"/>
    <mergeCell ref="O65:P65"/>
    <mergeCell ref="J66:K66"/>
    <mergeCell ref="O66:P66"/>
    <mergeCell ref="J67:K67"/>
    <mergeCell ref="O67:P67"/>
    <mergeCell ref="B71:B72"/>
    <mergeCell ref="C71:D72"/>
    <mergeCell ref="E71:E72"/>
    <mergeCell ref="F71:F72"/>
    <mergeCell ref="G71:G72"/>
    <mergeCell ref="H71:H72"/>
    <mergeCell ref="I71:I72"/>
    <mergeCell ref="C73:D73"/>
    <mergeCell ref="C74:D74"/>
    <mergeCell ref="C75:D75"/>
    <mergeCell ref="K75:L75"/>
    <mergeCell ref="C76:D76"/>
    <mergeCell ref="K76:L76"/>
    <mergeCell ref="C77:D77"/>
    <mergeCell ref="K77:L77"/>
    <mergeCell ref="C78:D78"/>
    <mergeCell ref="K78:L78"/>
    <mergeCell ref="C79:D79"/>
    <mergeCell ref="K79:L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B103:C103"/>
    <mergeCell ref="B157:E157"/>
    <mergeCell ref="K157:N158"/>
    <mergeCell ref="O157:O158"/>
    <mergeCell ref="P157:P158"/>
    <mergeCell ref="Q157:Q158"/>
    <mergeCell ref="R157:R158"/>
    <mergeCell ref="K159:N160"/>
    <mergeCell ref="O159:O160"/>
    <mergeCell ref="P159:P160"/>
    <mergeCell ref="Q159:Q160"/>
    <mergeCell ref="R159:R160"/>
    <mergeCell ref="K161:N162"/>
    <mergeCell ref="O161:O162"/>
    <mergeCell ref="P161:P162"/>
    <mergeCell ref="Q161:Q162"/>
    <mergeCell ref="R161:R162"/>
    <mergeCell ref="K163:N164"/>
    <mergeCell ref="O163:O164"/>
    <mergeCell ref="P163:P164"/>
    <mergeCell ref="Q163:Q164"/>
    <mergeCell ref="R163:R164"/>
    <mergeCell ref="K165:N166"/>
    <mergeCell ref="O165:O166"/>
    <mergeCell ref="P165:P166"/>
    <mergeCell ref="Q165:Q166"/>
    <mergeCell ref="R165:R166"/>
    <mergeCell ref="K167:N168"/>
    <mergeCell ref="O167:O168"/>
    <mergeCell ref="P167:P168"/>
    <mergeCell ref="Q167:Q168"/>
    <mergeCell ref="R167:R168"/>
    <mergeCell ref="K169:N170"/>
    <mergeCell ref="O169:O170"/>
    <mergeCell ref="P169:P170"/>
    <mergeCell ref="Q169:Q170"/>
    <mergeCell ref="R169:R170"/>
    <mergeCell ref="K171:N172"/>
    <mergeCell ref="O171:O172"/>
    <mergeCell ref="P171:P172"/>
    <mergeCell ref="Q171:Q172"/>
    <mergeCell ref="R171:R172"/>
    <mergeCell ref="K173:N174"/>
    <mergeCell ref="O173:O174"/>
    <mergeCell ref="P173:P174"/>
    <mergeCell ref="Q173:Q174"/>
    <mergeCell ref="R173:R174"/>
    <mergeCell ref="K175:N176"/>
    <mergeCell ref="O175:O176"/>
    <mergeCell ref="P175:P176"/>
    <mergeCell ref="Q175:Q176"/>
    <mergeCell ref="R175:R176"/>
    <mergeCell ref="K177:N178"/>
    <mergeCell ref="O177:O178"/>
    <mergeCell ref="P177:P178"/>
    <mergeCell ref="Q177:Q178"/>
    <mergeCell ref="R177:R178"/>
    <mergeCell ref="K179:N180"/>
    <mergeCell ref="O179:O180"/>
    <mergeCell ref="P179:P180"/>
    <mergeCell ref="Q179:Q180"/>
    <mergeCell ref="R179:R180"/>
    <mergeCell ref="K181:N182"/>
    <mergeCell ref="O181:O182"/>
    <mergeCell ref="P181:P182"/>
    <mergeCell ref="Q181:Q182"/>
    <mergeCell ref="R181:R182"/>
    <mergeCell ref="K183:N184"/>
    <mergeCell ref="O183:O184"/>
    <mergeCell ref="P183:P184"/>
    <mergeCell ref="Q183:Q184"/>
    <mergeCell ref="R183:R184"/>
    <mergeCell ref="K185:N186"/>
    <mergeCell ref="O185:O186"/>
    <mergeCell ref="P185:P186"/>
    <mergeCell ref="Q185:Q186"/>
    <mergeCell ref="R185:R186"/>
    <mergeCell ref="B191:E191"/>
    <mergeCell ref="K195:R195"/>
    <mergeCell ref="B196:C196"/>
    <mergeCell ref="B229:E230"/>
    <mergeCell ref="F229:F230"/>
    <mergeCell ref="G229:G230"/>
    <mergeCell ref="H229:H230"/>
    <mergeCell ref="I229:I230"/>
    <mergeCell ref="L229:N230"/>
    <mergeCell ref="O229:O230"/>
    <mergeCell ref="P229:P230"/>
    <mergeCell ref="Q229:R229"/>
    <mergeCell ref="L231:N231"/>
    <mergeCell ref="L232:N232"/>
    <mergeCell ref="L233:N233"/>
    <mergeCell ref="L234:N234"/>
    <mergeCell ref="L244:M245"/>
    <mergeCell ref="N244:N245"/>
    <mergeCell ref="O244:O245"/>
    <mergeCell ref="P244:Q244"/>
    <mergeCell ref="Q291:R291"/>
    <mergeCell ref="L248:M248"/>
    <mergeCell ref="L266:M266"/>
    <mergeCell ref="L267:M267"/>
    <mergeCell ref="L268:M268"/>
    <mergeCell ref="L269:M269"/>
    <mergeCell ref="L270:M270"/>
    <mergeCell ref="M291:M292"/>
    <mergeCell ref="N291:O291"/>
    <mergeCell ref="P291:P292"/>
    <mergeCell ref="D290:F290"/>
    <mergeCell ref="G290:I290"/>
    <mergeCell ref="J290:L290"/>
    <mergeCell ref="M290:O290"/>
    <mergeCell ref="P301:R301"/>
    <mergeCell ref="D302:D303"/>
    <mergeCell ref="E302:F302"/>
    <mergeCell ref="P290:R290"/>
    <mergeCell ref="D291:D292"/>
    <mergeCell ref="E291:F291"/>
    <mergeCell ref="G291:G292"/>
    <mergeCell ref="H291:I291"/>
    <mergeCell ref="J291:J292"/>
    <mergeCell ref="K291:L291"/>
    <mergeCell ref="N302:O302"/>
    <mergeCell ref="B301:B303"/>
    <mergeCell ref="C301:C303"/>
    <mergeCell ref="D301:F301"/>
    <mergeCell ref="G301:I301"/>
    <mergeCell ref="J301:L301"/>
    <mergeCell ref="M301:O301"/>
    <mergeCell ref="B290:B292"/>
    <mergeCell ref="C290:C292"/>
    <mergeCell ref="P302:P303"/>
    <mergeCell ref="Q302:R302"/>
    <mergeCell ref="B332:G332"/>
    <mergeCell ref="G302:G303"/>
    <mergeCell ref="H302:I302"/>
    <mergeCell ref="J302:J303"/>
    <mergeCell ref="K302:L302"/>
    <mergeCell ref="M302:M303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24" fitToHeight="0" orientation="portrait" r:id="rId1"/>
  <headerFooter alignWithMargins="0"/>
  <rowBreaks count="3" manualBreakCount="3">
    <brk id="132" max="18" man="1"/>
    <brk id="225" max="18" man="1"/>
    <brk id="33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2025-05-19T14:33:20Z</dcterms:created>
  <dcterms:modified xsi:type="dcterms:W3CDTF">2025-05-19T14:33:53Z</dcterms:modified>
</cp:coreProperties>
</file>