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5\subir portal abril\"/>
    </mc:Choice>
  </mc:AlternateContent>
  <xr:revisionPtr revIDLastSave="0" documentId="8_{825EA451-99CE-433A-B683-8975EABE88AB}" xr6:coauthVersionLast="47" xr6:coauthVersionMax="47" xr10:uidLastSave="{00000000-0000-0000-0000-000000000000}"/>
  <bookViews>
    <workbookView xWindow="2550" yWindow="1485" windowWidth="25065" windowHeight="13065" xr2:uid="{38E7C07C-5BF4-4B85-B4F8-944807F08B71}"/>
  </bookViews>
  <sheets>
    <sheet name="HRT" sheetId="1" r:id="rId1"/>
  </sheets>
  <externalReferences>
    <externalReference r:id="rId2"/>
  </externalReferences>
  <definedNames>
    <definedName name="_xlnm._FilterDatabase" localSheetId="0" hidden="1">HRT!$A$114:$AJ$114</definedName>
    <definedName name="_xlnm.Print_Area" localSheetId="0">HRT!$B$1:$V$200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7" i="1" l="1"/>
  <c r="G197" i="1" s="1"/>
  <c r="E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I174" i="1"/>
  <c r="H174" i="1"/>
  <c r="G174" i="1"/>
  <c r="F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74" i="1" s="1"/>
  <c r="I175" i="1" s="1"/>
  <c r="M143" i="1"/>
  <c r="K143" i="1"/>
  <c r="K144" i="1" s="1"/>
  <c r="I143" i="1"/>
  <c r="H143" i="1"/>
  <c r="H144" i="1" s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43" i="1" s="1"/>
  <c r="I144" i="1" s="1"/>
  <c r="V103" i="1"/>
  <c r="U103" i="1"/>
  <c r="U104" i="1" s="1"/>
  <c r="T103" i="1"/>
  <c r="S103" i="1"/>
  <c r="R103" i="1"/>
  <c r="Q103" i="1"/>
  <c r="Q104" i="1" s="1"/>
  <c r="P103" i="1"/>
  <c r="O103" i="1"/>
  <c r="N103" i="1"/>
  <c r="M103" i="1"/>
  <c r="M104" i="1" s="1"/>
  <c r="L103" i="1"/>
  <c r="K103" i="1"/>
  <c r="J103" i="1"/>
  <c r="I103" i="1"/>
  <c r="I104" i="1" s="1"/>
  <c r="H103" i="1"/>
  <c r="G103" i="1"/>
  <c r="F103" i="1"/>
  <c r="E102" i="1"/>
  <c r="E101" i="1"/>
  <c r="E100" i="1"/>
  <c r="E99" i="1"/>
  <c r="E103" i="1" s="1"/>
  <c r="E98" i="1"/>
  <c r="T86" i="1"/>
  <c r="T87" i="1" s="1"/>
  <c r="S86" i="1"/>
  <c r="R86" i="1"/>
  <c r="Q86" i="1"/>
  <c r="Q87" i="1" s="1"/>
  <c r="P86" i="1"/>
  <c r="P87" i="1" s="1"/>
  <c r="O86" i="1"/>
  <c r="N86" i="1"/>
  <c r="M86" i="1"/>
  <c r="M87" i="1" s="1"/>
  <c r="L86" i="1"/>
  <c r="L87" i="1" s="1"/>
  <c r="K86" i="1"/>
  <c r="J86" i="1"/>
  <c r="I86" i="1"/>
  <c r="I87" i="1" s="1"/>
  <c r="H86" i="1"/>
  <c r="H87" i="1" s="1"/>
  <c r="G86" i="1"/>
  <c r="F86" i="1"/>
  <c r="E85" i="1"/>
  <c r="E84" i="1"/>
  <c r="E83" i="1"/>
  <c r="E82" i="1"/>
  <c r="E86" i="1" s="1"/>
  <c r="U76" i="1"/>
  <c r="T75" i="1"/>
  <c r="V76" i="1" s="1"/>
  <c r="T76" i="1" s="1"/>
  <c r="O71" i="1"/>
  <c r="N71" i="1"/>
  <c r="M71" i="1"/>
  <c r="L71" i="1"/>
  <c r="L72" i="1" s="1"/>
  <c r="K71" i="1"/>
  <c r="I71" i="1"/>
  <c r="H71" i="1"/>
  <c r="G71" i="1"/>
  <c r="G72" i="1" s="1"/>
  <c r="F71" i="1"/>
  <c r="E70" i="1"/>
  <c r="V69" i="1"/>
  <c r="V70" i="1" s="1"/>
  <c r="U69" i="1"/>
  <c r="U70" i="1" s="1"/>
  <c r="T69" i="1"/>
  <c r="E69" i="1"/>
  <c r="S68" i="1"/>
  <c r="E68" i="1"/>
  <c r="S67" i="1"/>
  <c r="S69" i="1" s="1"/>
  <c r="T70" i="1" s="1"/>
  <c r="E67" i="1"/>
  <c r="E71" i="1" s="1"/>
  <c r="L58" i="1"/>
  <c r="K58" i="1"/>
  <c r="J58" i="1"/>
  <c r="I58" i="1"/>
  <c r="H58" i="1"/>
  <c r="G58" i="1"/>
  <c r="F58" i="1"/>
  <c r="E57" i="1"/>
  <c r="E56" i="1"/>
  <c r="E55" i="1"/>
  <c r="E54" i="1"/>
  <c r="K40" i="1"/>
  <c r="J40" i="1"/>
  <c r="J41" i="1" s="1"/>
  <c r="I40" i="1"/>
  <c r="I41" i="1" s="1"/>
  <c r="H40" i="1"/>
  <c r="G40" i="1"/>
  <c r="E39" i="1"/>
  <c r="E38" i="1"/>
  <c r="E37" i="1"/>
  <c r="E36" i="1"/>
  <c r="E40" i="1" s="1"/>
  <c r="M28" i="1"/>
  <c r="L28" i="1"/>
  <c r="I28" i="1"/>
  <c r="H28" i="1"/>
  <c r="K27" i="1"/>
  <c r="G27" i="1"/>
  <c r="E27" i="1"/>
  <c r="K26" i="1"/>
  <c r="G26" i="1"/>
  <c r="E26" i="1"/>
  <c r="K25" i="1"/>
  <c r="E25" i="1" s="1"/>
  <c r="G25" i="1"/>
  <c r="K24" i="1"/>
  <c r="G24" i="1"/>
  <c r="E24" i="1" s="1"/>
  <c r="K23" i="1"/>
  <c r="G23" i="1"/>
  <c r="E23" i="1"/>
  <c r="K22" i="1"/>
  <c r="G22" i="1"/>
  <c r="E22" i="1"/>
  <c r="K21" i="1"/>
  <c r="E21" i="1" s="1"/>
  <c r="G21" i="1"/>
  <c r="K20" i="1"/>
  <c r="G20" i="1"/>
  <c r="E20" i="1" s="1"/>
  <c r="K19" i="1"/>
  <c r="G19" i="1"/>
  <c r="E19" i="1"/>
  <c r="K18" i="1"/>
  <c r="G18" i="1"/>
  <c r="E18" i="1"/>
  <c r="K17" i="1"/>
  <c r="E17" i="1" s="1"/>
  <c r="G17" i="1"/>
  <c r="K16" i="1"/>
  <c r="K28" i="1" s="1"/>
  <c r="G16" i="1"/>
  <c r="E16" i="1" s="1"/>
  <c r="E28" i="1" s="1"/>
  <c r="L29" i="1" l="1"/>
  <c r="H41" i="1"/>
  <c r="K41" i="1"/>
  <c r="G41" i="1"/>
  <c r="E41" i="1" s="1"/>
  <c r="N72" i="1"/>
  <c r="I72" i="1"/>
  <c r="M72" i="1"/>
  <c r="H72" i="1"/>
  <c r="F87" i="1"/>
  <c r="J87" i="1"/>
  <c r="N87" i="1"/>
  <c r="R87" i="1"/>
  <c r="O104" i="1"/>
  <c r="G104" i="1"/>
  <c r="T104" i="1"/>
  <c r="P104" i="1"/>
  <c r="L104" i="1"/>
  <c r="H104" i="1"/>
  <c r="S104" i="1"/>
  <c r="K104" i="1"/>
  <c r="F104" i="1"/>
  <c r="J104" i="1"/>
  <c r="N104" i="1"/>
  <c r="R104" i="1"/>
  <c r="V104" i="1"/>
  <c r="H175" i="1"/>
  <c r="M29" i="1"/>
  <c r="I29" i="1"/>
  <c r="H29" i="1"/>
  <c r="G59" i="1"/>
  <c r="S70" i="1"/>
  <c r="F72" i="1"/>
  <c r="K72" i="1"/>
  <c r="O72" i="1"/>
  <c r="G87" i="1"/>
  <c r="K87" i="1"/>
  <c r="O87" i="1"/>
  <c r="S87" i="1"/>
  <c r="M144" i="1"/>
  <c r="G144" i="1" s="1"/>
  <c r="F175" i="1"/>
  <c r="K29" i="1"/>
  <c r="S16" i="1" s="1"/>
  <c r="L59" i="1"/>
  <c r="G175" i="1"/>
  <c r="G28" i="1"/>
  <c r="G29" i="1" s="1"/>
  <c r="E58" i="1"/>
  <c r="E59" i="1" l="1"/>
  <c r="P55" i="1"/>
  <c r="P53" i="1"/>
  <c r="E104" i="1"/>
  <c r="F59" i="1"/>
  <c r="I59" i="1"/>
  <c r="H59" i="1"/>
  <c r="J59" i="1"/>
  <c r="E29" i="1"/>
  <c r="S15" i="1"/>
  <c r="E175" i="1"/>
  <c r="E72" i="1"/>
  <c r="P56" i="1"/>
  <c r="K59" i="1"/>
  <c r="P54" i="1"/>
  <c r="E87" i="1"/>
</calcChain>
</file>

<file path=xl/sharedStrings.xml><?xml version="1.0" encoding="utf-8"?>
<sst xmlns="http://schemas.openxmlformats.org/spreadsheetml/2006/main" count="270" uniqueCount="153">
  <si>
    <t xml:space="preserve">Mes </t>
  </si>
  <si>
    <t>Total</t>
  </si>
  <si>
    <t>Casos albergados</t>
  </si>
  <si>
    <t>Hijas, hijos y acompañantes</t>
  </si>
  <si>
    <t>Nuevas</t>
  </si>
  <si>
    <t>Continuadoras</t>
  </si>
  <si>
    <t>Nuevas/os</t>
  </si>
  <si>
    <t>Continuadoras/es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</si>
  <si>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</si>
  <si>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</si>
  <si>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</si>
  <si>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</si>
  <si>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</si>
  <si>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</si>
  <si>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</si>
  <si>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</si>
  <si>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</si>
  <si>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</si>
  <si>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</si>
  <si>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</si>
  <si>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%</t>
  </si>
  <si>
    <t>Condición del caso</t>
  </si>
  <si>
    <t>Institución o servicio derivante</t>
  </si>
  <si>
    <t>Fiscalía</t>
  </si>
  <si>
    <t>Juzgado</t>
  </si>
  <si>
    <t>SAU</t>
  </si>
  <si>
    <t>CEM</t>
  </si>
  <si>
    <t>HRT</t>
  </si>
  <si>
    <t>Nuevo</t>
  </si>
  <si>
    <t>-</t>
  </si>
  <si>
    <t>Reingreso</t>
  </si>
  <si>
    <t>Reincidente</t>
  </si>
  <si>
    <t>Derivado</t>
  </si>
  <si>
    <t>Qué es la condición del caso</t>
  </si>
  <si>
    <t>Tipo de Violencia</t>
  </si>
  <si>
    <t>Menor de 12 años</t>
  </si>
  <si>
    <t>12 a 17
años</t>
  </si>
  <si>
    <t>18 a 25
años</t>
  </si>
  <si>
    <t>26 a 35
años</t>
  </si>
  <si>
    <t>36 a 45
años</t>
  </si>
  <si>
    <t>46 a 59
años</t>
  </si>
  <si>
    <t>60 a más
años</t>
  </si>
  <si>
    <t>Económica o patrimonial</t>
  </si>
  <si>
    <t>Psicológica</t>
  </si>
  <si>
    <t>Física</t>
  </si>
  <si>
    <t>Sexual</t>
  </si>
  <si>
    <t>Tipo de violencia</t>
  </si>
  <si>
    <t>Quechua</t>
  </si>
  <si>
    <t>Aimara</t>
  </si>
  <si>
    <t>Indígena/ originario de la Amazonía</t>
  </si>
  <si>
    <t>Parte de otro pueblo indígena u originario</t>
  </si>
  <si>
    <t>Afrodes-cendiente</t>
  </si>
  <si>
    <t>Blanco</t>
  </si>
  <si>
    <t>Mestizo</t>
  </si>
  <si>
    <t>Otro</t>
  </si>
  <si>
    <t>No sabe/ No responde</t>
  </si>
  <si>
    <t>Presenta alguna discapacidad</t>
  </si>
  <si>
    <t>Menor de 17 años</t>
  </si>
  <si>
    <t>18 a 59 años</t>
  </si>
  <si>
    <t>60 años a más</t>
  </si>
  <si>
    <t>Económica</t>
  </si>
  <si>
    <t>Si</t>
  </si>
  <si>
    <t>No</t>
  </si>
  <si>
    <t>¿Anteriormente ha estado en un HRT?</t>
  </si>
  <si>
    <t>Grupos de edad</t>
  </si>
  <si>
    <t>Asháninka</t>
  </si>
  <si>
    <t>Awajún/ Aguaruna</t>
  </si>
  <si>
    <t>Shipibo - Konibo</t>
  </si>
  <si>
    <t>Shawi/ Chayahuita</t>
  </si>
  <si>
    <t>Matsigenka/ Machiguenga</t>
  </si>
  <si>
    <t>Achuar</t>
  </si>
  <si>
    <t>Otra lengua Indígena u originaria</t>
  </si>
  <si>
    <t>Castellano</t>
  </si>
  <si>
    <t>Portugués</t>
  </si>
  <si>
    <t>Otra lengua extranjera</t>
  </si>
  <si>
    <t>Lenguas de señas peruanas</t>
  </si>
  <si>
    <t>No escucha, ni habla</t>
  </si>
  <si>
    <t>No sabe/ no responde</t>
  </si>
  <si>
    <t>Hija</t>
  </si>
  <si>
    <t>Hijo</t>
  </si>
  <si>
    <t>Madre</t>
  </si>
  <si>
    <t>Tía</t>
  </si>
  <si>
    <t>Hermana</t>
  </si>
  <si>
    <t>Hermano</t>
  </si>
  <si>
    <t>Hijastra</t>
  </si>
  <si>
    <t>Hijastro</t>
  </si>
  <si>
    <t>Prima</t>
  </si>
  <si>
    <t>Abuela</t>
  </si>
  <si>
    <t>Nieta</t>
  </si>
  <si>
    <t>Nieto</t>
  </si>
  <si>
    <t>Sobrina</t>
  </si>
  <si>
    <t>Sobrino</t>
  </si>
  <si>
    <t>Suegra</t>
  </si>
  <si>
    <t>Nuera</t>
  </si>
  <si>
    <t>Otros</t>
  </si>
  <si>
    <t>0 a 5 años</t>
  </si>
  <si>
    <t>6 a 11 años</t>
  </si>
  <si>
    <t>12 a 17 años</t>
  </si>
  <si>
    <t>Región</t>
  </si>
  <si>
    <t>Casos de mujeres</t>
  </si>
  <si>
    <t>Nuevos/as</t>
  </si>
  <si>
    <t>Amazonas</t>
  </si>
  <si>
    <t>Bagua</t>
  </si>
  <si>
    <t>Utcubamba</t>
  </si>
  <si>
    <t>Ancash</t>
  </si>
  <si>
    <t>Chimbote</t>
  </si>
  <si>
    <t>Apurímac</t>
  </si>
  <si>
    <t>Chincheros</t>
  </si>
  <si>
    <t>Arequipa</t>
  </si>
  <si>
    <t>Caylloma</t>
  </si>
  <si>
    <t>Cayma</t>
  </si>
  <si>
    <t>Paucarpata</t>
  </si>
  <si>
    <t>Ayacucho</t>
  </si>
  <si>
    <t>Cajamarca</t>
  </si>
  <si>
    <t>Callao</t>
  </si>
  <si>
    <t>Cusco</t>
  </si>
  <si>
    <t>Sicuani</t>
  </si>
  <si>
    <t>Huancavelica</t>
  </si>
  <si>
    <t>Huanuco</t>
  </si>
  <si>
    <t>Junín</t>
  </si>
  <si>
    <t>Mazamari</t>
  </si>
  <si>
    <t>La Libertad</t>
  </si>
  <si>
    <t>Renace La Esperanza</t>
  </si>
  <si>
    <t>Lima Metropolitana</t>
  </si>
  <si>
    <t>Carabayllo</t>
  </si>
  <si>
    <t>Lima</t>
  </si>
  <si>
    <t>Lima Provincia</t>
  </si>
  <si>
    <t>Nuevo Imperial</t>
  </si>
  <si>
    <t>Loreto</t>
  </si>
  <si>
    <t>Iquitos</t>
  </si>
  <si>
    <t>Madre de Dios</t>
  </si>
  <si>
    <t>Tambopata</t>
  </si>
  <si>
    <t>Moquegua</t>
  </si>
  <si>
    <t>Loretta Bonokoski</t>
  </si>
  <si>
    <t>Pasco</t>
  </si>
  <si>
    <t>Villa Rica</t>
  </si>
  <si>
    <t>Piura</t>
  </si>
  <si>
    <t>Sullana</t>
  </si>
  <si>
    <t>Puno</t>
  </si>
  <si>
    <t>San Martín</t>
  </si>
  <si>
    <t>Rioja</t>
  </si>
  <si>
    <t>Tacna</t>
  </si>
  <si>
    <t>Tumbes</t>
  </si>
  <si>
    <t>Zarumilla</t>
  </si>
  <si>
    <t>Ucayali</t>
  </si>
  <si>
    <t>Pucallpa</t>
  </si>
  <si>
    <t>2022*</t>
  </si>
  <si>
    <t>2025**</t>
  </si>
  <si>
    <t>* Información estadística de octubre a diciembre de 2022.</t>
  </si>
  <si>
    <t>** Información estadística de enero a abril de 2025.</t>
  </si>
  <si>
    <t>Mes</t>
  </si>
  <si>
    <t>Variación porcentual</t>
  </si>
  <si>
    <r>
      <rPr>
        <b/>
        <i/>
        <sz val="9"/>
        <color theme="1"/>
        <rFont val="Arial"/>
        <family val="2"/>
      </rPr>
      <t>Fuente:</t>
    </r>
    <r>
      <rPr>
        <i/>
        <sz val="9"/>
        <color theme="1"/>
        <rFont val="Arial"/>
        <family val="2"/>
      </rPr>
      <t xml:space="preserve"> Registro de Casos Albergados en los Hogares de Refugio Temporal/ SGIC/ Warmi Ñan/ MIMP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</si>
</sst>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10"/>
      <color rgb="FF444444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0"/>
      <color theme="2" tint="-0.749992370372631"/>
      <name val="Arial"/>
      <family val="2"/>
    </font>
    <font>
      <sz val="10"/>
      <color theme="2" tint="-0.749992370372631"/>
      <name val="Arial"/>
      <family val="2"/>
    </font>
    <font>
      <sz val="10"/>
      <color rgb="FFFF0000"/>
      <name val="Arial"/>
      <family val="2"/>
    </font>
    <font>
      <b/>
      <sz val="10"/>
      <color theme="2" tint="-0.749992370372631"/>
      <name val="Arial Narrow"/>
      <family val="2"/>
    </font>
    <font>
      <b/>
      <sz val="9"/>
      <color rgb="FFFF0000"/>
      <name val="Arial"/>
      <family val="2"/>
    </font>
    <font>
      <b/>
      <sz val="12"/>
      <color theme="1"/>
      <name val="Arial"/>
      <family val="2"/>
    </font>
    <font>
      <sz val="8"/>
      <color theme="2" tint="-0.749992370372631"/>
      <name val="Arial Narrow"/>
      <family val="2"/>
    </font>
    <font>
      <sz val="11"/>
      <color theme="2" tint="-0.749992370372631"/>
      <name val="Calibri"/>
      <family val="2"/>
      <scheme val="minor"/>
    </font>
    <font>
      <sz val="9"/>
      <name val="Arial"/>
      <family val="2"/>
    </font>
    <font>
      <b/>
      <sz val="1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 Narrow"/>
      <family val="2"/>
    </font>
    <font>
      <b/>
      <sz val="10"/>
      <color theme="0"/>
      <name val="Arial"/>
      <family val="2"/>
    </font>
    <font>
      <b/>
      <sz val="10.5"/>
      <color theme="2" tint="-0.749992370372631"/>
      <name val="Arial"/>
      <family val="2"/>
    </font>
    <font>
      <b/>
      <sz val="14"/>
      <color theme="0"/>
      <name val="Arial"/>
      <family val="2"/>
    </font>
    <font>
      <b/>
      <sz val="10"/>
      <name val="Arial Narrow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75717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dotted">
        <color theme="2" tint="-0.499984740745262"/>
      </top>
      <bottom style="dotted">
        <color theme="2" tint="-0.499984740745262"/>
      </bottom>
      <diagonal/>
    </border>
    <border>
      <left style="thin">
        <color theme="0"/>
      </left>
      <right/>
      <top style="dotted">
        <color theme="2" tint="-0.499984740745262"/>
      </top>
      <bottom style="dotted">
        <color theme="2" tint="-0.499984740745262"/>
      </bottom>
      <diagonal/>
    </border>
    <border>
      <left/>
      <right style="thin">
        <color theme="0"/>
      </right>
      <top style="dotted">
        <color theme="2" tint="-0.499984740745262"/>
      </top>
      <bottom style="dotted">
        <color theme="2" tint="-0.499984740745262"/>
      </bottom>
      <diagonal/>
    </border>
    <border>
      <left/>
      <right/>
      <top style="dotted">
        <color theme="2" tint="-0.499984740745262"/>
      </top>
      <bottom style="medium">
        <color rgb="FFFF0000"/>
      </bottom>
      <diagonal/>
    </border>
    <border>
      <left style="thin">
        <color theme="0"/>
      </left>
      <right/>
      <top style="dotted">
        <color theme="2" tint="-0.499984740745262"/>
      </top>
      <bottom style="medium">
        <color rgb="FFFF0000"/>
      </bottom>
      <diagonal/>
    </border>
    <border>
      <left/>
      <right style="thin">
        <color theme="0"/>
      </right>
      <top style="dotted">
        <color theme="2" tint="-0.499984740745262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theme="0"/>
      </left>
      <right/>
      <top style="medium">
        <color rgb="FFFF0000"/>
      </top>
      <bottom/>
      <diagonal/>
    </border>
    <border>
      <left/>
      <right style="thin">
        <color theme="0"/>
      </right>
      <top style="medium">
        <color rgb="FFFF0000"/>
      </top>
      <bottom/>
      <diagonal/>
    </border>
    <border>
      <left style="thin">
        <color theme="0"/>
      </left>
      <right style="thin">
        <color theme="0"/>
      </right>
      <top style="medium">
        <color rgb="FFFF0000"/>
      </top>
      <bottom/>
      <diagonal/>
    </border>
    <border>
      <left/>
      <right/>
      <top/>
      <bottom style="medium">
        <color theme="1" tint="0.34998626667073579"/>
      </bottom>
      <diagonal/>
    </border>
    <border>
      <left style="thin">
        <color theme="0"/>
      </left>
      <right/>
      <top/>
      <bottom style="medium">
        <color theme="1" tint="0.34998626667073579"/>
      </bottom>
      <diagonal/>
    </border>
    <border>
      <left/>
      <right style="thin">
        <color theme="0"/>
      </right>
      <top/>
      <bottom style="medium">
        <color theme="1" tint="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dotted">
        <color theme="2" tint="-0.499984740745262"/>
      </bottom>
      <diagonal/>
    </border>
    <border>
      <left style="thin">
        <color theme="0"/>
      </left>
      <right/>
      <top/>
      <bottom style="dotted">
        <color theme="2" tint="-0.499984740745262"/>
      </bottom>
      <diagonal/>
    </border>
    <border>
      <left/>
      <right style="thin">
        <color theme="0"/>
      </right>
      <top/>
      <bottom style="dotted">
        <color theme="2" tint="-0.499984740745262"/>
      </bottom>
      <diagonal/>
    </border>
    <border>
      <left/>
      <right/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/>
      <bottom style="dotted">
        <color theme="2" tint="-9.9978637043366805E-2"/>
      </bottom>
      <diagonal/>
    </border>
    <border>
      <left style="thin">
        <color theme="0"/>
      </left>
      <right/>
      <top/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 style="dotted">
        <color theme="2" tint="-0.499984740745262"/>
      </bottom>
      <diagonal/>
    </border>
    <border>
      <left/>
      <right/>
      <top style="dotted">
        <color theme="2" tint="-0.499984740745262"/>
      </top>
      <bottom/>
      <diagonal/>
    </border>
    <border>
      <left/>
      <right/>
      <top style="dotted">
        <color theme="2" tint="-0.499984740745262"/>
      </top>
      <bottom style="medium">
        <color rgb="FFE60008"/>
      </bottom>
      <diagonal/>
    </border>
    <border>
      <left/>
      <right/>
      <top style="medium">
        <color theme="1" tint="0.34998626667073579"/>
      </top>
      <bottom/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medium">
        <color rgb="FFFF0000"/>
      </top>
      <bottom style="medium">
        <color theme="1" tint="0.34998626667073579"/>
      </bottom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 style="medium">
        <color rgb="FFE60008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/>
      <diagonal/>
    </border>
    <border>
      <left/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 style="dotted">
        <color theme="2" tint="-9.9978637043366805E-2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 style="medium">
        <color rgb="FFFF0000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7">
    <xf numFmtId="0" fontId="0" fillId="0" borderId="0" xfId="0"/>
    <xf numFmtId="0" fontId="1" fillId="2" borderId="0" xfId="3" applyFill="1"/>
    <xf numFmtId="0" fontId="1" fillId="0" borderId="0" xfId="3"/>
    <xf numFmtId="0" fontId="3" fillId="2" borderId="0" xfId="3" applyFont="1" applyFill="1" applyAlignment="1">
      <alignment vertical="center" wrapText="1"/>
    </xf>
    <xf numFmtId="0" fontId="4" fillId="2" borderId="0" xfId="3" applyFont="1" applyFill="1" applyAlignment="1">
      <alignment vertical="center"/>
    </xf>
    <xf numFmtId="0" fontId="5" fillId="3" borderId="0" xfId="3" applyFont="1" applyFill="1" applyAlignment="1" applyProtection="1">
      <alignment horizontal="center" vertical="center"/>
      <protection hidden="1"/>
    </xf>
    <xf numFmtId="0" fontId="1" fillId="2" borderId="0" xfId="3" applyFill="1" applyAlignment="1">
      <alignment horizontal="center"/>
    </xf>
    <xf numFmtId="0" fontId="5" fillId="0" borderId="0" xfId="3" applyFont="1" applyAlignment="1" applyProtection="1">
      <alignment horizontal="center" vertical="center"/>
      <protection hidden="1"/>
    </xf>
    <xf numFmtId="0" fontId="1" fillId="0" borderId="0" xfId="3" applyAlignment="1">
      <alignment vertical="center"/>
    </xf>
    <xf numFmtId="0" fontId="6" fillId="0" borderId="0" xfId="3" applyFont="1" applyAlignment="1" applyProtection="1">
      <alignment horizontal="center" vertical="center"/>
      <protection hidden="1"/>
    </xf>
    <xf numFmtId="0" fontId="2" fillId="0" borderId="0" xfId="3" applyFont="1"/>
    <xf numFmtId="49" fontId="1" fillId="0" borderId="0" xfId="3" applyNumberFormat="1" applyAlignment="1">
      <alignment horizontal="left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8" fillId="2" borderId="0" xfId="3" applyFont="1" applyFill="1" applyAlignment="1">
      <alignment horizontal="left" wrapText="1"/>
    </xf>
    <xf numFmtId="0" fontId="9" fillId="2" borderId="0" xfId="3" applyFont="1" applyFill="1"/>
    <xf numFmtId="0" fontId="10" fillId="2" borderId="0" xfId="3" applyFont="1" applyFill="1" applyAlignment="1">
      <alignment vertical="center"/>
    </xf>
    <xf numFmtId="0" fontId="11" fillId="2" borderId="0" xfId="3" applyFont="1" applyFill="1" applyAlignment="1">
      <alignment vertical="center"/>
    </xf>
    <xf numFmtId="0" fontId="12" fillId="2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 wrapText="1"/>
    </xf>
    <xf numFmtId="0" fontId="9" fillId="2" borderId="0" xfId="3" applyFont="1" applyFill="1" applyAlignment="1">
      <alignment vertical="center"/>
    </xf>
    <xf numFmtId="0" fontId="15" fillId="4" borderId="0" xfId="4" applyFont="1" applyFill="1" applyAlignment="1">
      <alignment horizontal="left" vertical="center"/>
    </xf>
    <xf numFmtId="0" fontId="15" fillId="5" borderId="1" xfId="4" applyFont="1" applyFill="1" applyBorder="1" applyAlignment="1">
      <alignment horizontal="center" vertical="center" wrapText="1"/>
    </xf>
    <xf numFmtId="0" fontId="15" fillId="5" borderId="2" xfId="4" applyFont="1" applyFill="1" applyBorder="1" applyAlignment="1">
      <alignment horizontal="center" vertical="center" wrapText="1"/>
    </xf>
    <xf numFmtId="0" fontId="15" fillId="4" borderId="3" xfId="4" applyFont="1" applyFill="1" applyBorder="1" applyAlignment="1">
      <alignment horizontal="center" vertical="center"/>
    </xf>
    <xf numFmtId="0" fontId="15" fillId="4" borderId="4" xfId="4" applyFont="1" applyFill="1" applyBorder="1" applyAlignment="1">
      <alignment horizontal="center" vertical="center"/>
    </xf>
    <xf numFmtId="0" fontId="15" fillId="4" borderId="5" xfId="4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6" borderId="0" xfId="4" applyFill="1" applyAlignment="1">
      <alignment vertical="center"/>
    </xf>
    <xf numFmtId="3" fontId="14" fillId="6" borderId="0" xfId="4" applyNumberFormat="1" applyFill="1" applyAlignment="1">
      <alignment vertical="center"/>
    </xf>
    <xf numFmtId="0" fontId="15" fillId="5" borderId="6" xfId="4" applyFont="1" applyFill="1" applyBorder="1" applyAlignment="1">
      <alignment horizontal="center" vertical="center"/>
    </xf>
    <xf numFmtId="0" fontId="15" fillId="4" borderId="7" xfId="4" applyFont="1" applyFill="1" applyBorder="1" applyAlignment="1">
      <alignment horizontal="center" vertical="center" wrapText="1"/>
    </xf>
    <xf numFmtId="0" fontId="15" fillId="5" borderId="1" xfId="4" applyFont="1" applyFill="1" applyBorder="1" applyAlignment="1">
      <alignment horizontal="center" vertical="center"/>
    </xf>
    <xf numFmtId="0" fontId="15" fillId="4" borderId="0" xfId="4" applyFont="1" applyFill="1" applyAlignment="1">
      <alignment horizontal="center" vertical="center" wrapText="1"/>
    </xf>
    <xf numFmtId="0" fontId="16" fillId="2" borderId="0" xfId="3" applyFont="1" applyFill="1"/>
    <xf numFmtId="164" fontId="16" fillId="2" borderId="0" xfId="3" applyNumberFormat="1" applyFont="1" applyFill="1"/>
    <xf numFmtId="0" fontId="17" fillId="0" borderId="8" xfId="3" applyFont="1" applyBorder="1" applyAlignment="1">
      <alignment vertical="center"/>
    </xf>
    <xf numFmtId="3" fontId="17" fillId="0" borderId="8" xfId="3" applyNumberFormat="1" applyFont="1" applyBorder="1" applyAlignment="1">
      <alignment horizontal="center" vertical="center"/>
    </xf>
    <xf numFmtId="3" fontId="17" fillId="0" borderId="9" xfId="3" applyNumberFormat="1" applyFont="1" applyBorder="1" applyAlignment="1">
      <alignment vertical="center"/>
    </xf>
    <xf numFmtId="3" fontId="17" fillId="0" borderId="10" xfId="3" applyNumberFormat="1" applyFont="1" applyBorder="1" applyAlignment="1">
      <alignment vertical="center"/>
    </xf>
    <xf numFmtId="3" fontId="18" fillId="2" borderId="8" xfId="3" applyNumberFormat="1" applyFont="1" applyFill="1" applyBorder="1" applyAlignment="1">
      <alignment horizontal="center" vertical="center"/>
    </xf>
    <xf numFmtId="3" fontId="18" fillId="2" borderId="8" xfId="3" applyNumberFormat="1" applyFont="1" applyFill="1" applyBorder="1" applyAlignment="1">
      <alignment horizontal="right" vertical="center"/>
    </xf>
    <xf numFmtId="3" fontId="19" fillId="2" borderId="8" xfId="3" applyNumberFormat="1" applyFont="1" applyFill="1" applyBorder="1" applyAlignment="1">
      <alignment vertical="center"/>
    </xf>
    <xf numFmtId="3" fontId="18" fillId="2" borderId="8" xfId="3" applyNumberFormat="1" applyFont="1" applyFill="1" applyBorder="1" applyAlignment="1">
      <alignment vertical="center"/>
    </xf>
    <xf numFmtId="0" fontId="17" fillId="0" borderId="11" xfId="4" applyFont="1" applyBorder="1" applyAlignment="1">
      <alignment vertical="center"/>
    </xf>
    <xf numFmtId="3" fontId="17" fillId="0" borderId="12" xfId="3" applyNumberFormat="1" applyFont="1" applyBorder="1" applyAlignment="1">
      <alignment vertical="center"/>
    </xf>
    <xf numFmtId="3" fontId="17" fillId="0" borderId="13" xfId="3" applyNumberFormat="1" applyFont="1" applyBorder="1" applyAlignment="1">
      <alignment vertical="center"/>
    </xf>
    <xf numFmtId="3" fontId="17" fillId="0" borderId="11" xfId="4" applyNumberFormat="1" applyFont="1" applyBorder="1" applyAlignment="1">
      <alignment horizontal="center" vertical="center"/>
    </xf>
    <xf numFmtId="3" fontId="18" fillId="2" borderId="11" xfId="4" applyNumberFormat="1" applyFont="1" applyFill="1" applyBorder="1" applyAlignment="1">
      <alignment horizontal="center" vertical="center"/>
    </xf>
    <xf numFmtId="3" fontId="18" fillId="2" borderId="11" xfId="4" applyNumberFormat="1" applyFont="1" applyFill="1" applyBorder="1" applyAlignment="1">
      <alignment horizontal="right" vertical="center"/>
    </xf>
    <xf numFmtId="3" fontId="18" fillId="2" borderId="11" xfId="4" applyNumberFormat="1" applyFont="1" applyFill="1" applyBorder="1" applyAlignment="1">
      <alignment vertical="center"/>
    </xf>
    <xf numFmtId="0" fontId="20" fillId="7" borderId="14" xfId="4" applyFont="1" applyFill="1" applyBorder="1" applyAlignment="1">
      <alignment horizontal="center" vertical="center"/>
    </xf>
    <xf numFmtId="3" fontId="17" fillId="8" borderId="15" xfId="4" applyNumberFormat="1" applyFont="1" applyFill="1" applyBorder="1" applyAlignment="1">
      <alignment horizontal="center" vertical="center"/>
    </xf>
    <xf numFmtId="3" fontId="17" fillId="8" borderId="16" xfId="4" applyNumberFormat="1" applyFont="1" applyFill="1" applyBorder="1" applyAlignment="1">
      <alignment horizontal="center" vertical="center"/>
    </xf>
    <xf numFmtId="3" fontId="17" fillId="9" borderId="17" xfId="4" applyNumberFormat="1" applyFont="1" applyFill="1" applyBorder="1" applyAlignment="1">
      <alignment horizontal="center" vertical="center"/>
    </xf>
    <xf numFmtId="3" fontId="17" fillId="9" borderId="14" xfId="4" applyNumberFormat="1" applyFont="1" applyFill="1" applyBorder="1" applyAlignment="1">
      <alignment horizontal="center" vertical="center"/>
    </xf>
    <xf numFmtId="3" fontId="17" fillId="9" borderId="14" xfId="4" applyNumberFormat="1" applyFont="1" applyFill="1" applyBorder="1" applyAlignment="1">
      <alignment horizontal="center" vertical="center"/>
    </xf>
    <xf numFmtId="0" fontId="17" fillId="8" borderId="18" xfId="4" applyFont="1" applyFill="1" applyBorder="1" applyAlignment="1">
      <alignment horizontal="center" vertical="center"/>
    </xf>
    <xf numFmtId="164" fontId="17" fillId="10" borderId="19" xfId="5" applyNumberFormat="1" applyFont="1" applyFill="1" applyBorder="1" applyAlignment="1">
      <alignment horizontal="center" vertical="center"/>
    </xf>
    <xf numFmtId="164" fontId="17" fillId="10" borderId="20" xfId="5" applyNumberFormat="1" applyFont="1" applyFill="1" applyBorder="1" applyAlignment="1">
      <alignment horizontal="center" vertical="center"/>
    </xf>
    <xf numFmtId="164" fontId="17" fillId="0" borderId="18" xfId="5" applyNumberFormat="1" applyFont="1" applyFill="1" applyBorder="1" applyAlignment="1">
      <alignment horizontal="center" vertical="center"/>
    </xf>
    <xf numFmtId="164" fontId="17" fillId="0" borderId="18" xfId="5" applyNumberFormat="1" applyFont="1" applyFill="1" applyBorder="1" applyAlignment="1">
      <alignment horizontal="center" vertical="center"/>
    </xf>
    <xf numFmtId="0" fontId="15" fillId="4" borderId="0" xfId="4" applyFont="1" applyFill="1" applyAlignment="1">
      <alignment vertical="center" wrapText="1"/>
    </xf>
    <xf numFmtId="0" fontId="15" fillId="4" borderId="2" xfId="4" applyFont="1" applyFill="1" applyBorder="1" applyAlignment="1">
      <alignment vertical="center" wrapText="1"/>
    </xf>
    <xf numFmtId="0" fontId="15" fillId="4" borderId="21" xfId="4" applyFont="1" applyFill="1" applyBorder="1" applyAlignment="1">
      <alignment horizontal="center" vertical="center" wrapText="1"/>
    </xf>
    <xf numFmtId="0" fontId="15" fillId="4" borderId="22" xfId="4" applyFont="1" applyFill="1" applyBorder="1" applyAlignment="1">
      <alignment horizontal="center" vertical="center" wrapText="1"/>
    </xf>
    <xf numFmtId="0" fontId="17" fillId="0" borderId="23" xfId="4" applyFont="1" applyBorder="1" applyAlignment="1">
      <alignment vertical="center"/>
    </xf>
    <xf numFmtId="3" fontId="17" fillId="0" borderId="24" xfId="4" applyNumberFormat="1" applyFont="1" applyBorder="1" applyAlignment="1">
      <alignment horizontal="center" vertical="center"/>
    </xf>
    <xf numFmtId="3" fontId="17" fillId="0" borderId="25" xfId="4" applyNumberFormat="1" applyFont="1" applyBorder="1" applyAlignment="1">
      <alignment horizontal="center" vertical="center"/>
    </xf>
    <xf numFmtId="3" fontId="18" fillId="2" borderId="23" xfId="4" applyNumberFormat="1" applyFont="1" applyFill="1" applyBorder="1" applyAlignment="1">
      <alignment horizontal="center" vertical="center"/>
    </xf>
    <xf numFmtId="3" fontId="18" fillId="11" borderId="23" xfId="4" applyNumberFormat="1" applyFont="1" applyFill="1" applyBorder="1" applyAlignment="1">
      <alignment horizontal="center" vertical="center"/>
    </xf>
    <xf numFmtId="0" fontId="17" fillId="0" borderId="11" xfId="4" applyFont="1" applyBorder="1" applyAlignment="1">
      <alignment vertical="center"/>
    </xf>
    <xf numFmtId="0" fontId="20" fillId="7" borderId="14" xfId="4" applyFont="1" applyFill="1" applyBorder="1" applyAlignment="1">
      <alignment vertical="center"/>
    </xf>
    <xf numFmtId="0" fontId="17" fillId="8" borderId="18" xfId="4" applyFont="1" applyFill="1" applyBorder="1" applyAlignment="1">
      <alignment vertical="center"/>
    </xf>
    <xf numFmtId="0" fontId="21" fillId="12" borderId="0" xfId="3" applyFont="1" applyFill="1" applyAlignment="1">
      <alignment horizontal="center" vertical="center"/>
    </xf>
    <xf numFmtId="0" fontId="14" fillId="2" borderId="0" xfId="4" applyFill="1" applyAlignment="1">
      <alignment vertical="center"/>
    </xf>
    <xf numFmtId="0" fontId="22" fillId="6" borderId="0" xfId="4" applyFont="1" applyFill="1" applyAlignment="1">
      <alignment vertical="center"/>
    </xf>
    <xf numFmtId="0" fontId="15" fillId="5" borderId="0" xfId="4" applyFont="1" applyFill="1" applyAlignment="1">
      <alignment horizontal="center" vertical="center"/>
    </xf>
    <xf numFmtId="0" fontId="15" fillId="4" borderId="1" xfId="4" applyFont="1" applyFill="1" applyBorder="1" applyAlignment="1">
      <alignment horizontal="center" vertical="center" wrapText="1"/>
    </xf>
    <xf numFmtId="0" fontId="18" fillId="6" borderId="0" xfId="4" applyFont="1" applyFill="1" applyAlignment="1">
      <alignment vertical="center"/>
    </xf>
    <xf numFmtId="0" fontId="23" fillId="6" borderId="0" xfId="4" applyFont="1" applyFill="1" applyAlignment="1">
      <alignment horizontal="center" vertical="center" wrapText="1"/>
    </xf>
    <xf numFmtId="0" fontId="15" fillId="5" borderId="26" xfId="4" applyFont="1" applyFill="1" applyBorder="1" applyAlignment="1">
      <alignment horizontal="center" vertical="center"/>
    </xf>
    <xf numFmtId="0" fontId="15" fillId="4" borderId="27" xfId="4" applyFont="1" applyFill="1" applyBorder="1" applyAlignment="1">
      <alignment horizontal="center" vertical="center" wrapText="1"/>
    </xf>
    <xf numFmtId="0" fontId="15" fillId="4" borderId="28" xfId="4" applyFont="1" applyFill="1" applyBorder="1" applyAlignment="1">
      <alignment horizontal="center" vertical="center" wrapText="1"/>
    </xf>
    <xf numFmtId="164" fontId="18" fillId="2" borderId="0" xfId="2" applyNumberFormat="1" applyFont="1" applyFill="1" applyAlignment="1">
      <alignment horizontal="center" vertical="center"/>
    </xf>
    <xf numFmtId="3" fontId="18" fillId="2" borderId="0" xfId="4" applyNumberFormat="1" applyFont="1" applyFill="1" applyAlignment="1">
      <alignment horizontal="center" vertical="center"/>
    </xf>
    <xf numFmtId="3" fontId="17" fillId="0" borderId="23" xfId="4" applyNumberFormat="1" applyFont="1" applyBorder="1" applyAlignment="1">
      <alignment vertical="center" wrapText="1"/>
    </xf>
    <xf numFmtId="3" fontId="17" fillId="0" borderId="29" xfId="4" applyNumberFormat="1" applyFont="1" applyBorder="1" applyAlignment="1">
      <alignment horizontal="center" vertical="center"/>
    </xf>
    <xf numFmtId="3" fontId="18" fillId="0" borderId="29" xfId="4" applyNumberFormat="1" applyFont="1" applyBorder="1" applyAlignment="1">
      <alignment horizontal="center" vertical="center"/>
    </xf>
    <xf numFmtId="3" fontId="17" fillId="0" borderId="8" xfId="4" applyNumberFormat="1" applyFont="1" applyBorder="1" applyAlignment="1">
      <alignment vertical="center"/>
    </xf>
    <xf numFmtId="3" fontId="17" fillId="0" borderId="8" xfId="4" applyNumberFormat="1" applyFont="1" applyBorder="1" applyAlignment="1">
      <alignment horizontal="center" vertical="center"/>
    </xf>
    <xf numFmtId="3" fontId="18" fillId="0" borderId="8" xfId="4" applyNumberFormat="1" applyFont="1" applyBorder="1" applyAlignment="1">
      <alignment horizontal="center" vertical="center"/>
    </xf>
    <xf numFmtId="3" fontId="17" fillId="0" borderId="30" xfId="4" applyNumberFormat="1" applyFont="1" applyBorder="1" applyAlignment="1">
      <alignment vertical="center"/>
    </xf>
    <xf numFmtId="3" fontId="17" fillId="0" borderId="31" xfId="4" applyNumberFormat="1" applyFont="1" applyBorder="1" applyAlignment="1">
      <alignment horizontal="center" vertical="center"/>
    </xf>
    <xf numFmtId="3" fontId="18" fillId="0" borderId="31" xfId="4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3" fontId="17" fillId="8" borderId="15" xfId="4" applyNumberFormat="1" applyFont="1" applyFill="1" applyBorder="1" applyAlignment="1">
      <alignment horizontal="center" vertical="center"/>
    </xf>
    <xf numFmtId="164" fontId="17" fillId="10" borderId="19" xfId="5" applyNumberFormat="1" applyFont="1" applyFill="1" applyBorder="1" applyAlignment="1">
      <alignment vertical="center"/>
    </xf>
    <xf numFmtId="43" fontId="15" fillId="4" borderId="0" xfId="1" applyFont="1" applyFill="1" applyBorder="1" applyAlignment="1">
      <alignment horizontal="center" vertical="center" wrapText="1"/>
    </xf>
    <xf numFmtId="43" fontId="15" fillId="5" borderId="0" xfId="1" applyFont="1" applyFill="1" applyBorder="1" applyAlignment="1">
      <alignment horizontal="center" vertical="center"/>
    </xf>
    <xf numFmtId="43" fontId="15" fillId="4" borderId="22" xfId="1" applyFont="1" applyFill="1" applyBorder="1" applyAlignment="1">
      <alignment horizontal="center" vertical="center" wrapText="1"/>
    </xf>
    <xf numFmtId="43" fontId="15" fillId="4" borderId="1" xfId="1" applyFont="1" applyFill="1" applyBorder="1" applyAlignment="1">
      <alignment horizontal="center" vertical="center" wrapText="1"/>
    </xf>
    <xf numFmtId="43" fontId="15" fillId="4" borderId="2" xfId="1" applyFont="1" applyFill="1" applyBorder="1" applyAlignment="1">
      <alignment horizontal="center" vertical="center" wrapText="1"/>
    </xf>
    <xf numFmtId="43" fontId="15" fillId="5" borderId="26" xfId="1" applyFont="1" applyFill="1" applyBorder="1" applyAlignment="1">
      <alignment horizontal="center" vertical="center"/>
    </xf>
    <xf numFmtId="43" fontId="15" fillId="4" borderId="27" xfId="1" applyFont="1" applyFill="1" applyBorder="1" applyAlignment="1">
      <alignment horizontal="center" vertical="center" wrapText="1"/>
    </xf>
    <xf numFmtId="43" fontId="15" fillId="4" borderId="28" xfId="1" applyFont="1" applyFill="1" applyBorder="1" applyAlignment="1">
      <alignment horizontal="center" vertical="center" wrapText="1"/>
    </xf>
    <xf numFmtId="3" fontId="17" fillId="0" borderId="23" xfId="4" applyNumberFormat="1" applyFont="1" applyBorder="1" applyAlignment="1">
      <alignment vertical="center"/>
    </xf>
    <xf numFmtId="3" fontId="18" fillId="0" borderId="23" xfId="4" applyNumberFormat="1" applyFont="1" applyBorder="1" applyAlignment="1">
      <alignment vertical="center"/>
    </xf>
    <xf numFmtId="3" fontId="18" fillId="0" borderId="23" xfId="4" applyNumberFormat="1" applyFont="1" applyBorder="1" applyAlignment="1">
      <alignment horizontal="center" vertical="center"/>
    </xf>
    <xf numFmtId="3" fontId="18" fillId="0" borderId="8" xfId="4" applyNumberFormat="1" applyFont="1" applyBorder="1" applyAlignment="1">
      <alignment vertical="center"/>
    </xf>
    <xf numFmtId="3" fontId="17" fillId="8" borderId="14" xfId="4" applyNumberFormat="1" applyFont="1" applyFill="1" applyBorder="1" applyAlignment="1">
      <alignment horizontal="center" vertical="center"/>
    </xf>
    <xf numFmtId="3" fontId="17" fillId="0" borderId="30" xfId="4" applyNumberFormat="1" applyFont="1" applyBorder="1" applyAlignment="1">
      <alignment horizontal="center" vertical="center"/>
    </xf>
    <xf numFmtId="3" fontId="18" fillId="0" borderId="30" xfId="4" applyNumberFormat="1" applyFont="1" applyBorder="1" applyAlignment="1">
      <alignment vertical="center"/>
    </xf>
    <xf numFmtId="3" fontId="18" fillId="0" borderId="30" xfId="4" applyNumberFormat="1" applyFont="1" applyBorder="1" applyAlignment="1">
      <alignment horizontal="center" vertical="center"/>
    </xf>
    <xf numFmtId="164" fontId="17" fillId="10" borderId="18" xfId="5" applyNumberFormat="1" applyFont="1" applyFill="1" applyBorder="1" applyAlignment="1">
      <alignment horizontal="center" vertical="center"/>
    </xf>
    <xf numFmtId="3" fontId="17" fillId="9" borderId="15" xfId="4" applyNumberFormat="1" applyFont="1" applyFill="1" applyBorder="1" applyAlignment="1">
      <alignment horizontal="center" vertical="center"/>
    </xf>
    <xf numFmtId="3" fontId="17" fillId="9" borderId="16" xfId="4" applyNumberFormat="1" applyFont="1" applyFill="1" applyBorder="1" applyAlignment="1">
      <alignment horizontal="center" vertical="center"/>
    </xf>
    <xf numFmtId="0" fontId="25" fillId="6" borderId="32" xfId="4" applyFont="1" applyFill="1" applyBorder="1" applyAlignment="1">
      <alignment vertical="center" wrapText="1"/>
    </xf>
    <xf numFmtId="0" fontId="19" fillId="2" borderId="0" xfId="4" applyFont="1" applyFill="1" applyAlignment="1">
      <alignment vertical="center"/>
    </xf>
    <xf numFmtId="0" fontId="26" fillId="2" borderId="0" xfId="4" applyFont="1" applyFill="1" applyAlignment="1">
      <alignment horizontal="left" vertical="center"/>
    </xf>
    <xf numFmtId="3" fontId="27" fillId="2" borderId="0" xfId="4" applyNumberFormat="1" applyFont="1" applyFill="1" applyAlignment="1">
      <alignment horizontal="center" vertical="center"/>
    </xf>
    <xf numFmtId="3" fontId="28" fillId="2" borderId="0" xfId="4" applyNumberFormat="1" applyFont="1" applyFill="1" applyAlignment="1">
      <alignment horizontal="center" vertical="center"/>
    </xf>
    <xf numFmtId="3" fontId="14" fillId="6" borderId="0" xfId="4" applyNumberFormat="1" applyFill="1" applyAlignment="1">
      <alignment horizontal="center" vertical="center"/>
    </xf>
    <xf numFmtId="0" fontId="29" fillId="2" borderId="0" xfId="4" applyFont="1" applyFill="1" applyAlignment="1">
      <alignment horizontal="left" vertical="center"/>
    </xf>
    <xf numFmtId="0" fontId="0" fillId="2" borderId="0" xfId="0" applyFill="1" applyAlignment="1">
      <alignment vertical="center"/>
    </xf>
    <xf numFmtId="43" fontId="30" fillId="4" borderId="0" xfId="1" applyFont="1" applyFill="1" applyBorder="1" applyAlignment="1">
      <alignment horizontal="center" vertical="center" wrapText="1"/>
    </xf>
    <xf numFmtId="43" fontId="30" fillId="4" borderId="2" xfId="1" applyFont="1" applyFill="1" applyBorder="1" applyAlignment="1">
      <alignment horizontal="center" vertical="center" wrapText="1"/>
    </xf>
    <xf numFmtId="43" fontId="15" fillId="5" borderId="25" xfId="1" applyFont="1" applyFill="1" applyBorder="1" applyAlignment="1">
      <alignment vertical="center"/>
    </xf>
    <xf numFmtId="43" fontId="15" fillId="4" borderId="22" xfId="1" applyFont="1" applyFill="1" applyBorder="1" applyAlignment="1">
      <alignment horizontal="center" vertical="center" wrapText="1"/>
    </xf>
    <xf numFmtId="3" fontId="17" fillId="11" borderId="30" xfId="4" applyNumberFormat="1" applyFont="1" applyFill="1" applyBorder="1" applyAlignment="1">
      <alignment horizontal="center" vertical="center"/>
    </xf>
    <xf numFmtId="3" fontId="18" fillId="0" borderId="33" xfId="4" applyNumberFormat="1" applyFont="1" applyBorder="1" applyAlignment="1">
      <alignment horizontal="center" vertical="center"/>
    </xf>
    <xf numFmtId="43" fontId="30" fillId="4" borderId="18" xfId="1" applyFont="1" applyFill="1" applyBorder="1" applyAlignment="1">
      <alignment horizontal="center" vertical="center" wrapText="1"/>
    </xf>
    <xf numFmtId="43" fontId="30" fillId="4" borderId="20" xfId="1" applyFont="1" applyFill="1" applyBorder="1" applyAlignment="1">
      <alignment horizontal="center" vertical="center" wrapText="1"/>
    </xf>
    <xf numFmtId="164" fontId="17" fillId="11" borderId="34" xfId="5" applyNumberFormat="1" applyFont="1" applyFill="1" applyBorder="1" applyAlignment="1">
      <alignment horizontal="center" vertical="center"/>
    </xf>
    <xf numFmtId="0" fontId="15" fillId="4" borderId="22" xfId="4" applyFont="1" applyFill="1" applyBorder="1" applyAlignment="1">
      <alignment horizontal="center" vertical="center" textRotation="90" wrapText="1"/>
    </xf>
    <xf numFmtId="0" fontId="15" fillId="4" borderId="1" xfId="4" applyFont="1" applyFill="1" applyBorder="1" applyAlignment="1">
      <alignment horizontal="center" vertical="center" textRotation="90" wrapText="1"/>
    </xf>
    <xf numFmtId="0" fontId="15" fillId="4" borderId="27" xfId="4" applyFont="1" applyFill="1" applyBorder="1" applyAlignment="1">
      <alignment horizontal="center" vertical="center" textRotation="90" wrapText="1"/>
    </xf>
    <xf numFmtId="0" fontId="15" fillId="4" borderId="28" xfId="4" applyFont="1" applyFill="1" applyBorder="1" applyAlignment="1">
      <alignment horizontal="center" vertical="center" textRotation="90" wrapText="1"/>
    </xf>
    <xf numFmtId="3" fontId="18" fillId="0" borderId="11" xfId="4" applyNumberFormat="1" applyFont="1" applyBorder="1" applyAlignment="1">
      <alignment horizontal="center" vertical="center"/>
    </xf>
    <xf numFmtId="3" fontId="17" fillId="0" borderId="8" xfId="4" applyNumberFormat="1" applyFont="1" applyBorder="1" applyAlignment="1">
      <alignment vertical="center"/>
    </xf>
    <xf numFmtId="3" fontId="17" fillId="0" borderId="11" xfId="4" applyNumberFormat="1" applyFont="1" applyBorder="1" applyAlignment="1">
      <alignment vertical="center"/>
    </xf>
    <xf numFmtId="0" fontId="9" fillId="0" borderId="0" xfId="3" applyFont="1"/>
    <xf numFmtId="0" fontId="31" fillId="0" borderId="0" xfId="4" applyFont="1" applyAlignment="1">
      <alignment vertical="center"/>
    </xf>
    <xf numFmtId="164" fontId="17" fillId="0" borderId="0" xfId="5" applyNumberFormat="1" applyFont="1" applyFill="1" applyBorder="1" applyAlignment="1">
      <alignment horizontal="center" vertical="center"/>
    </xf>
    <xf numFmtId="164" fontId="31" fillId="0" borderId="0" xfId="5" applyNumberFormat="1" applyFont="1" applyFill="1" applyBorder="1" applyAlignment="1">
      <alignment horizontal="center" vertical="center"/>
    </xf>
    <xf numFmtId="0" fontId="32" fillId="2" borderId="0" xfId="4" applyFont="1" applyFill="1" applyAlignment="1" applyProtection="1">
      <alignment vertical="center"/>
      <protection hidden="1"/>
    </xf>
    <xf numFmtId="0" fontId="15" fillId="4" borderId="0" xfId="4" applyFont="1" applyFill="1" applyAlignment="1">
      <alignment horizontal="left" vertical="center" wrapText="1"/>
    </xf>
    <xf numFmtId="0" fontId="15" fillId="4" borderId="2" xfId="4" applyFont="1" applyFill="1" applyBorder="1" applyAlignment="1">
      <alignment horizontal="left" vertical="center" wrapText="1"/>
    </xf>
    <xf numFmtId="0" fontId="15" fillId="5" borderId="22" xfId="4" applyFont="1" applyFill="1" applyBorder="1" applyAlignment="1">
      <alignment horizontal="center" vertical="center" wrapText="1"/>
    </xf>
    <xf numFmtId="0" fontId="15" fillId="4" borderId="1" xfId="4" applyFont="1" applyFill="1" applyBorder="1" applyAlignment="1">
      <alignment horizontal="center" vertical="center"/>
    </xf>
    <xf numFmtId="0" fontId="15" fillId="4" borderId="0" xfId="4" applyFont="1" applyFill="1" applyAlignment="1">
      <alignment horizontal="center" vertical="center"/>
    </xf>
    <xf numFmtId="0" fontId="15" fillId="4" borderId="26" xfId="4" applyFont="1" applyFill="1" applyBorder="1" applyAlignment="1">
      <alignment horizontal="left" vertical="center" wrapText="1"/>
    </xf>
    <xf numFmtId="0" fontId="15" fillId="4" borderId="35" xfId="4" applyFont="1" applyFill="1" applyBorder="1" applyAlignment="1">
      <alignment horizontal="left" vertical="center" wrapText="1"/>
    </xf>
    <xf numFmtId="0" fontId="15" fillId="5" borderId="27" xfId="4" applyFont="1" applyFill="1" applyBorder="1" applyAlignment="1">
      <alignment horizontal="center" vertical="center" wrapText="1"/>
    </xf>
    <xf numFmtId="0" fontId="15" fillId="5" borderId="5" xfId="4" applyFont="1" applyFill="1" applyBorder="1" applyAlignment="1">
      <alignment vertical="center" wrapText="1"/>
    </xf>
    <xf numFmtId="0" fontId="15" fillId="5" borderId="36" xfId="4" applyFont="1" applyFill="1" applyBorder="1" applyAlignment="1">
      <alignment horizontal="center" vertical="center" wrapText="1"/>
    </xf>
    <xf numFmtId="3" fontId="17" fillId="0" borderId="33" xfId="4" applyNumberFormat="1" applyFont="1" applyBorder="1" applyAlignment="1">
      <alignment horizontal="left" vertical="center"/>
    </xf>
    <xf numFmtId="3" fontId="17" fillId="0" borderId="33" xfId="4" applyNumberFormat="1" applyFont="1" applyBorder="1" applyAlignment="1">
      <alignment horizontal="center" vertical="center"/>
    </xf>
    <xf numFmtId="3" fontId="18" fillId="0" borderId="33" xfId="4" applyNumberFormat="1" applyFont="1" applyBorder="1" applyAlignment="1">
      <alignment horizontal="right" vertical="center"/>
    </xf>
    <xf numFmtId="3" fontId="18" fillId="0" borderId="37" xfId="4" applyNumberFormat="1" applyFont="1" applyBorder="1" applyAlignment="1">
      <alignment vertical="center"/>
    </xf>
    <xf numFmtId="3" fontId="18" fillId="0" borderId="38" xfId="4" applyNumberFormat="1" applyFont="1" applyBorder="1" applyAlignment="1">
      <alignment vertical="center"/>
    </xf>
    <xf numFmtId="3" fontId="33" fillId="0" borderId="33" xfId="4" applyNumberFormat="1" applyFont="1" applyBorder="1" applyAlignment="1">
      <alignment horizontal="left" vertical="center"/>
    </xf>
    <xf numFmtId="3" fontId="17" fillId="0" borderId="39" xfId="4" applyNumberFormat="1" applyFont="1" applyBorder="1" applyAlignment="1">
      <alignment horizontal="left" vertical="center"/>
    </xf>
    <xf numFmtId="3" fontId="17" fillId="0" borderId="39" xfId="4" applyNumberFormat="1" applyFont="1" applyBorder="1" applyAlignment="1">
      <alignment horizontal="center" vertical="center"/>
    </xf>
    <xf numFmtId="3" fontId="18" fillId="0" borderId="39" xfId="4" applyNumberFormat="1" applyFont="1" applyBorder="1" applyAlignment="1">
      <alignment horizontal="center" vertical="center"/>
    </xf>
    <xf numFmtId="3" fontId="18" fillId="0" borderId="39" xfId="4" applyNumberFormat="1" applyFont="1" applyBorder="1" applyAlignment="1">
      <alignment horizontal="right" vertical="center"/>
    </xf>
    <xf numFmtId="3" fontId="18" fillId="0" borderId="39" xfId="4" applyNumberFormat="1" applyFont="1" applyBorder="1" applyAlignment="1">
      <alignment vertical="center"/>
    </xf>
    <xf numFmtId="0" fontId="17" fillId="7" borderId="40" xfId="4" applyFont="1" applyFill="1" applyBorder="1" applyAlignment="1">
      <alignment horizontal="center" vertical="center"/>
    </xf>
    <xf numFmtId="3" fontId="17" fillId="8" borderId="0" xfId="4" applyNumberFormat="1" applyFont="1" applyFill="1" applyAlignment="1">
      <alignment horizontal="center" vertical="center"/>
    </xf>
    <xf numFmtId="3" fontId="17" fillId="8" borderId="40" xfId="4" applyNumberFormat="1" applyFont="1" applyFill="1" applyBorder="1" applyAlignment="1">
      <alignment horizontal="center" vertical="center"/>
    </xf>
    <xf numFmtId="3" fontId="17" fillId="8" borderId="18" xfId="4" applyNumberFormat="1" applyFont="1" applyFill="1" applyBorder="1" applyAlignment="1">
      <alignment horizontal="center" vertical="center"/>
    </xf>
    <xf numFmtId="9" fontId="17" fillId="10" borderId="18" xfId="2" applyFont="1" applyFill="1" applyBorder="1" applyAlignment="1">
      <alignment horizontal="center" vertical="center"/>
    </xf>
    <xf numFmtId="164" fontId="17" fillId="10" borderId="18" xfId="2" applyNumberFormat="1" applyFont="1" applyFill="1" applyBorder="1" applyAlignment="1">
      <alignment horizontal="center" vertical="center"/>
    </xf>
    <xf numFmtId="164" fontId="17" fillId="10" borderId="18" xfId="2" applyNumberFormat="1" applyFont="1" applyFill="1" applyBorder="1" applyAlignment="1">
      <alignment horizontal="center" vertical="center"/>
    </xf>
    <xf numFmtId="0" fontId="7" fillId="6" borderId="0" xfId="4" applyFont="1" applyFill="1" applyAlignment="1">
      <alignment horizontal="left" vertical="center" wrapText="1"/>
    </xf>
    <xf numFmtId="0" fontId="34" fillId="4" borderId="26" xfId="4" applyFont="1" applyFill="1" applyBorder="1" applyAlignment="1">
      <alignment horizontal="center" vertical="center" wrapText="1"/>
    </xf>
    <xf numFmtId="0" fontId="34" fillId="4" borderId="35" xfId="4" applyFont="1" applyFill="1" applyBorder="1" applyAlignment="1">
      <alignment horizontal="center" vertical="center" wrapText="1"/>
    </xf>
    <xf numFmtId="0" fontId="34" fillId="13" borderId="22" xfId="4" applyFont="1" applyFill="1" applyBorder="1" applyAlignment="1">
      <alignment horizontal="center" vertical="center" wrapText="1"/>
    </xf>
    <xf numFmtId="0" fontId="34" fillId="4" borderId="41" xfId="4" applyFont="1" applyFill="1" applyBorder="1" applyAlignment="1">
      <alignment horizontal="center" vertical="center" wrapText="1"/>
    </xf>
    <xf numFmtId="0" fontId="34" fillId="4" borderId="42" xfId="4" applyFont="1" applyFill="1" applyBorder="1" applyAlignment="1">
      <alignment horizontal="center" vertical="center" wrapText="1"/>
    </xf>
    <xf numFmtId="3" fontId="35" fillId="0" borderId="33" xfId="4" applyNumberFormat="1" applyFont="1" applyBorder="1" applyAlignment="1">
      <alignment horizontal="center" vertical="center"/>
    </xf>
    <xf numFmtId="3" fontId="14" fillId="0" borderId="33" xfId="4" applyNumberFormat="1" applyBorder="1" applyAlignment="1">
      <alignment horizontal="center" vertical="center"/>
    </xf>
    <xf numFmtId="3" fontId="14" fillId="0" borderId="0" xfId="4" applyNumberFormat="1" applyAlignment="1">
      <alignment horizontal="center" vertical="center"/>
    </xf>
    <xf numFmtId="3" fontId="14" fillId="14" borderId="33" xfId="4" applyNumberFormat="1" applyFill="1" applyBorder="1" applyAlignment="1">
      <alignment horizontal="center" vertical="center"/>
    </xf>
    <xf numFmtId="0" fontId="35" fillId="15" borderId="14" xfId="4" applyFont="1" applyFill="1" applyBorder="1" applyAlignment="1">
      <alignment horizontal="center" vertical="center"/>
    </xf>
    <xf numFmtId="3" fontId="35" fillId="12" borderId="14" xfId="4" applyNumberFormat="1" applyFont="1" applyFill="1" applyBorder="1" applyAlignment="1">
      <alignment horizontal="center" vertical="center"/>
    </xf>
    <xf numFmtId="3" fontId="35" fillId="15" borderId="14" xfId="4" applyNumberFormat="1" applyFont="1" applyFill="1" applyBorder="1" applyAlignment="1">
      <alignment horizontal="center" vertical="center"/>
    </xf>
    <xf numFmtId="3" fontId="35" fillId="12" borderId="18" xfId="4" applyNumberFormat="1" applyFont="1" applyFill="1" applyBorder="1" applyAlignment="1">
      <alignment horizontal="center" vertical="center"/>
    </xf>
    <xf numFmtId="164" fontId="35" fillId="10" borderId="18" xfId="6" applyNumberFormat="1" applyFont="1" applyFill="1" applyBorder="1" applyAlignment="1">
      <alignment horizontal="center" vertical="center"/>
    </xf>
    <xf numFmtId="0" fontId="7" fillId="2" borderId="0" xfId="4" applyFont="1" applyFill="1" applyAlignment="1">
      <alignment vertical="center"/>
    </xf>
    <xf numFmtId="3" fontId="27" fillId="0" borderId="0" xfId="4" applyNumberFormat="1" applyFont="1" applyAlignment="1">
      <alignment horizontal="center" vertical="center"/>
    </xf>
    <xf numFmtId="3" fontId="28" fillId="0" borderId="0" xfId="4" applyNumberFormat="1" applyFont="1" applyAlignment="1">
      <alignment horizontal="center" vertical="center"/>
    </xf>
    <xf numFmtId="0" fontId="36" fillId="6" borderId="0" xfId="4" applyFont="1" applyFill="1" applyAlignment="1">
      <alignment vertical="center"/>
    </xf>
    <xf numFmtId="0" fontId="30" fillId="4" borderId="26" xfId="4" applyFont="1" applyFill="1" applyBorder="1" applyAlignment="1">
      <alignment horizontal="center" vertical="center" wrapText="1"/>
    </xf>
    <xf numFmtId="0" fontId="30" fillId="4" borderId="35" xfId="4" applyFont="1" applyFill="1" applyBorder="1" applyAlignment="1">
      <alignment horizontal="center" vertical="center" wrapText="1"/>
    </xf>
    <xf numFmtId="0" fontId="30" fillId="13" borderId="22" xfId="4" applyFont="1" applyFill="1" applyBorder="1" applyAlignment="1">
      <alignment horizontal="center" vertical="center" wrapText="1"/>
    </xf>
    <xf numFmtId="3" fontId="35" fillId="0" borderId="43" xfId="4" applyNumberFormat="1" applyFont="1" applyBorder="1" applyAlignment="1">
      <alignment horizontal="left" vertical="center"/>
    </xf>
    <xf numFmtId="3" fontId="35" fillId="0" borderId="44" xfId="4" applyNumberFormat="1" applyFont="1" applyBorder="1" applyAlignment="1">
      <alignment horizontal="center" vertical="center"/>
    </xf>
    <xf numFmtId="3" fontId="14" fillId="0" borderId="45" xfId="4" applyNumberFormat="1" applyBorder="1" applyAlignment="1">
      <alignment horizontal="center" vertical="center"/>
    </xf>
    <xf numFmtId="164" fontId="35" fillId="0" borderId="46" xfId="2" applyNumberFormat="1" applyFont="1" applyFill="1" applyBorder="1" applyAlignment="1">
      <alignment horizontal="center" vertical="center"/>
    </xf>
    <xf numFmtId="164" fontId="35" fillId="0" borderId="47" xfId="2" applyNumberFormat="1" applyFont="1" applyFill="1" applyBorder="1" applyAlignment="1">
      <alignment horizontal="center" vertical="center"/>
    </xf>
    <xf numFmtId="3" fontId="35" fillId="0" borderId="48" xfId="4" applyNumberFormat="1" applyFont="1" applyBorder="1" applyAlignment="1">
      <alignment horizontal="left" vertical="center"/>
    </xf>
    <xf numFmtId="3" fontId="35" fillId="0" borderId="49" xfId="4" applyNumberFormat="1" applyFont="1" applyBorder="1" applyAlignment="1">
      <alignment horizontal="center" vertical="center"/>
    </xf>
    <xf numFmtId="3" fontId="14" fillId="0" borderId="50" xfId="4" applyNumberFormat="1" applyBorder="1" applyAlignment="1">
      <alignment horizontal="center" vertical="center"/>
    </xf>
    <xf numFmtId="3" fontId="35" fillId="15" borderId="14" xfId="4" applyNumberFormat="1" applyFont="1" applyFill="1" applyBorder="1" applyAlignment="1">
      <alignment horizontal="center" vertical="center"/>
    </xf>
    <xf numFmtId="164" fontId="35" fillId="15" borderId="14" xfId="6" applyNumberFormat="1" applyFont="1" applyFill="1" applyBorder="1" applyAlignment="1">
      <alignment horizontal="center" vertical="center"/>
    </xf>
    <xf numFmtId="3" fontId="37" fillId="0" borderId="0" xfId="3" applyNumberFormat="1" applyFont="1" applyAlignment="1">
      <alignment horizontal="left"/>
    </xf>
  </cellXfs>
  <cellStyles count="7">
    <cellStyle name="Millares" xfId="1" builtinId="3"/>
    <cellStyle name="Normal" xfId="0" builtinId="0"/>
    <cellStyle name="Normal 2 2 3" xfId="3" xr:uid="{8369B37C-20FF-423A-8E6B-3EBFD9F69B4B}"/>
    <cellStyle name="Normal 2 3" xfId="4" xr:uid="{259FC239-B1E4-4A51-BEAB-111FC50A3153}"/>
    <cellStyle name="Porcentaje" xfId="2" builtinId="5"/>
    <cellStyle name="Porcentaje 10" xfId="6" xr:uid="{BF13AE5D-09EC-428F-B8C2-A85E1EC7F556}"/>
    <cellStyle name="Porcentaje 2 2" xfId="5" xr:uid="{954F9E45-2E98-44DA-AFE4-01A22C9C1B72}"/>
  </cellStyles>
  <dxfs count="7"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theme="7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color rgb="FFFF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  <dxf>
      <font>
        <b/>
        <i val="0"/>
        <color rgb="FFC0000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200" b="1" i="0" baseline="0">
                <a:solidFill>
                  <a:schemeClr val="bg2">
                    <a:lumMod val="25000"/>
                  </a:schemeClr>
                </a:solidFill>
                <a:effectLst/>
                <a:latin typeface="Arial Narrow" panose="020B0606020202030204" pitchFamily="34" charset="0"/>
              </a:rPr>
              <a:t>Gráfico N° 1: Población albergada en los Hogares de Refugio Temporal, según tipo de población albergada (Porcentaje)</a:t>
            </a:r>
            <a:endParaRPr lang="es-PE" sz="1200">
              <a:solidFill>
                <a:schemeClr val="bg2">
                  <a:lumMod val="25000"/>
                </a:schemeClr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1974021740224955"/>
          <c:y val="4.51987499362353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02790222092839"/>
          <c:y val="0.36804138478522674"/>
          <c:w val="0.30336453631514154"/>
          <c:h val="0.58794358742914632"/>
        </c:manualLayout>
      </c:layout>
      <c:pieChart>
        <c:varyColors val="1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2"/>
              </a:solidFill>
            </a:ln>
            <a:effectLst>
              <a:softEdge rad="12700"/>
            </a:effectLst>
            <a:scene3d>
              <a:camera prst="orthographicFront"/>
              <a:lightRig rig="balanced" dir="t">
                <a:rot lat="0" lon="0" rev="300000"/>
              </a:lightRig>
            </a:scene3d>
            <a:sp3d>
              <a:bevelT w="209550" h="38100"/>
              <a:bevelB w="234950"/>
            </a:sp3d>
          </c:spPr>
          <c:explosion val="5"/>
          <c:dPt>
            <c:idx val="0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accent2">
                    <a:lumMod val="5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  <a:softEdge rad="12700"/>
              </a:effectLst>
              <a:scene3d>
                <a:camera prst="orthographicFront"/>
                <a:lightRig rig="balanced" dir="t">
                  <a:rot lat="0" lon="0" rev="300000"/>
                </a:lightRig>
              </a:scene3d>
              <a:sp3d>
                <a:bevelT w="209550" h="38100"/>
                <a:bevelB w="234950"/>
              </a:sp3d>
            </c:spPr>
            <c:extLst>
              <c:ext xmlns:c16="http://schemas.microsoft.com/office/drawing/2014/chart" uri="{C3380CC4-5D6E-409C-BE32-E72D297353CC}">
                <c16:uniqueId val="{00000001-C374-4E07-9F86-A218BF48A1A4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  <a:softEdge rad="12700"/>
              </a:effectLst>
              <a:scene3d>
                <a:camera prst="orthographicFront"/>
                <a:lightRig rig="balanced" dir="t">
                  <a:rot lat="0" lon="0" rev="300000"/>
                </a:lightRig>
              </a:scene3d>
              <a:sp3d>
                <a:bevelT w="209550" h="38100"/>
                <a:bevelB w="234950"/>
              </a:sp3d>
            </c:spPr>
            <c:extLst>
              <c:ext xmlns:c16="http://schemas.microsoft.com/office/drawing/2014/chart" uri="{C3380CC4-5D6E-409C-BE32-E72D297353CC}">
                <c16:uniqueId val="{00000003-C374-4E07-9F86-A218BF48A1A4}"/>
              </c:ext>
            </c:extLst>
          </c:dPt>
          <c:dLbls>
            <c:dLbl>
              <c:idx val="0"/>
              <c:layout>
                <c:manualLayout>
                  <c:x val="3.4834068526877308E-2"/>
                  <c:y val="0.1183478039576677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74-4E07-9F86-A218BF48A1A4}"/>
                </c:ext>
              </c:extLst>
            </c:dLbl>
            <c:dLbl>
              <c:idx val="1"/>
              <c:layout>
                <c:manualLayout>
                  <c:x val="1.2554258517394031E-3"/>
                  <c:y val="-0.20581181542251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bg2">
                          <a:lumMod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821600971392963"/>
                      <c:h val="0.416746286602442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374-4E07-9F86-A218BF48A1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HRT!$R$15:$R$16</c:f>
              <c:strCache>
                <c:ptCount val="2"/>
                <c:pt idx="0">
                  <c:v>Casos albergados</c:v>
                </c:pt>
                <c:pt idx="1">
                  <c:v>Hijas, hijos y acompañantes</c:v>
                </c:pt>
              </c:strCache>
            </c:strRef>
          </c:cat>
          <c:val>
            <c:numRef>
              <c:f>HRT!$S$15:$S$16</c:f>
              <c:numCache>
                <c:formatCode>0.0%</c:formatCode>
                <c:ptCount val="2"/>
                <c:pt idx="0">
                  <c:v>0.4435215946843854</c:v>
                </c:pt>
                <c:pt idx="1">
                  <c:v>0.55647840531561465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74-4E07-9F86-A218BF48A1A4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374-4E07-9F86-A218BF48A1A4}"/>
              </c:ext>
            </c:extLst>
          </c:dPt>
          <c:cat>
            <c:strRef>
              <c:f>HRT!$R$15:$R$16</c:f>
              <c:strCache>
                <c:ptCount val="2"/>
                <c:pt idx="0">
                  <c:v>Casos albergados</c:v>
                </c:pt>
                <c:pt idx="1">
                  <c:v>Hijas, hijos y acompañantes</c:v>
                </c:pt>
              </c:strCache>
            </c:strRef>
          </c:cat>
          <c:val>
            <c:numRef>
              <c:f>HRT!$T$15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C374-4E07-9F86-A218BF48A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solidFill>
                  <a:schemeClr val="bg2">
                    <a:lumMod val="25000"/>
                  </a:schemeClr>
                </a:solidFill>
                <a:effectLst/>
                <a:latin typeface="Arial Narrow" panose="020B0606020202030204" pitchFamily="34" charset="0"/>
              </a:rPr>
              <a:t>Gráfico N° 2: Casos albergados en los Hogares de Refugio Temporal, según institución o servicio derivante (Porcentaje)</a:t>
            </a:r>
            <a:endParaRPr lang="es-PE" sz="1200">
              <a:solidFill>
                <a:schemeClr val="bg2">
                  <a:lumMod val="25000"/>
                </a:schemeClr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153748906386701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2641143320772055"/>
          <c:y val="0.25104182541698417"/>
          <c:w val="0.84551596675415575"/>
          <c:h val="0.6420112606891880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HRT!$G$34:$K$34</c:f>
              <c:strCache>
                <c:ptCount val="5"/>
                <c:pt idx="0">
                  <c:v>Fiscalía</c:v>
                </c:pt>
                <c:pt idx="1">
                  <c:v>Juzgado</c:v>
                </c:pt>
                <c:pt idx="2">
                  <c:v>SAU</c:v>
                </c:pt>
                <c:pt idx="3">
                  <c:v>CEM</c:v>
                </c:pt>
                <c:pt idx="4">
                  <c:v>HRT</c:v>
                </c:pt>
              </c:strCache>
            </c:strRef>
          </c:cat>
          <c:val>
            <c:numRef>
              <c:f>HRT!$G$35:$K$35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7CF-4E5C-8B77-316B0A504E4A}"/>
            </c:ext>
          </c:extLst>
        </c:ser>
        <c:ser>
          <c:idx val="1"/>
          <c:order val="1"/>
          <c:spPr>
            <a:solidFill>
              <a:srgbClr val="B4521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27000" h="38100"/>
              <a:bevelB w="127000" h="381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HRT!$G$34:$K$34</c:f>
              <c:strCache>
                <c:ptCount val="5"/>
                <c:pt idx="0">
                  <c:v>Fiscalía</c:v>
                </c:pt>
                <c:pt idx="1">
                  <c:v>Juzgado</c:v>
                </c:pt>
                <c:pt idx="2">
                  <c:v>SAU</c:v>
                </c:pt>
                <c:pt idx="3">
                  <c:v>CEM</c:v>
                </c:pt>
                <c:pt idx="4">
                  <c:v>HRT</c:v>
                </c:pt>
              </c:strCache>
            </c:strRef>
          </c:cat>
          <c:val>
            <c:numRef>
              <c:f>HRT!$G$41:$K$41</c:f>
              <c:numCache>
                <c:formatCode>0.0%</c:formatCode>
                <c:ptCount val="5"/>
                <c:pt idx="0">
                  <c:v>2.4305555555555556E-2</c:v>
                </c:pt>
                <c:pt idx="1">
                  <c:v>5.5555555555555552E-2</c:v>
                </c:pt>
                <c:pt idx="2">
                  <c:v>7.6388888888888895E-2</c:v>
                </c:pt>
                <c:pt idx="3">
                  <c:v>0.84027777777777779</c:v>
                </c:pt>
                <c:pt idx="4">
                  <c:v>3.472222222222222E-3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CF-4E5C-8B77-316B0A504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325065152"/>
        <c:axId val="325065544"/>
      </c:barChart>
      <c:catAx>
        <c:axId val="3250651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25065544"/>
        <c:crosses val="autoZero"/>
        <c:auto val="1"/>
        <c:lblAlgn val="ctr"/>
        <c:lblOffset val="100"/>
        <c:noMultiLvlLbl val="0"/>
      </c:catAx>
      <c:valAx>
        <c:axId val="325065544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32506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PE" sz="1200" b="1" i="0" baseline="0">
                <a:effectLst/>
                <a:latin typeface="Arial Narrow" panose="020B0606020202030204" pitchFamily="34" charset="0"/>
              </a:rPr>
              <a:t>Gráfico N° 3: </a:t>
            </a:r>
            <a:r>
              <a:rPr lang="es-PE" sz="1200" b="1" i="0" baseline="0">
                <a:solidFill>
                  <a:srgbClr val="595959"/>
                </a:solidFill>
                <a:effectLst/>
                <a:latin typeface="Arial Narrow" panose="020B0606020202030204" pitchFamily="34" charset="0"/>
              </a:rPr>
              <a:t>Casos albergados </a:t>
            </a:r>
            <a:r>
              <a:rPr lang="es-PE" sz="1200" b="1" i="0" baseline="0">
                <a:effectLst/>
                <a:latin typeface="Arial Narrow" panose="020B0606020202030204" pitchFamily="34" charset="0"/>
              </a:rPr>
              <a:t>por grupos de edad de la persona usuaria según tipo de violencia (Porcentaje)</a:t>
            </a:r>
            <a:endParaRPr lang="es-ES" sz="1200">
              <a:effectLst/>
              <a:latin typeface="Arial Narrow" panose="020B0606020202030204" pitchFamily="34" charset="0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s-ES"/>
          </a:p>
        </c:rich>
      </c:tx>
      <c:layout>
        <c:manualLayout>
          <c:xMode val="edge"/>
          <c:yMode val="edge"/>
          <c:x val="0.17253608196564621"/>
          <c:y val="4.3320425324711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3403390201224847"/>
          <c:y val="0.28448386868453435"/>
          <c:w val="0.35151044252116925"/>
          <c:h val="0.71551612938580778"/>
        </c:manualLayout>
      </c:layout>
      <c:pie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6350">
                <a:solidFill>
                  <a:schemeClr val="accent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4C4-47AB-97D3-DEFA36849A60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6350"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4C4-47AB-97D3-DEFA36849A60}"/>
              </c:ext>
            </c:extLst>
          </c:dPt>
          <c:dPt>
            <c:idx val="2"/>
            <c:bubble3D val="0"/>
            <c:spPr>
              <a:solidFill>
                <a:schemeClr val="accent2">
                  <a:lumMod val="50000"/>
                </a:schemeClr>
              </a:solidFill>
              <a:ln w="6350"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4C4-47AB-97D3-DEFA36849A60}"/>
              </c:ext>
            </c:extLst>
          </c:dPt>
          <c:dPt>
            <c:idx val="3"/>
            <c:bubble3D val="0"/>
            <c:spPr>
              <a:solidFill>
                <a:schemeClr val="accent2">
                  <a:lumMod val="75000"/>
                </a:schemeClr>
              </a:solidFill>
              <a:ln w="6350">
                <a:solidFill>
                  <a:schemeClr val="accent6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4C4-47AB-97D3-DEFA36849A60}"/>
              </c:ext>
            </c:extLst>
          </c:dPt>
          <c:dLbls>
            <c:dLbl>
              <c:idx val="0"/>
              <c:layout>
                <c:manualLayout>
                  <c:x val="9.8955490943922517E-2"/>
                  <c:y val="5.8662773885089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2">
                          <a:lumMod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2921942912230612"/>
                      <c:h val="0.127293283097003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4C4-47AB-97D3-DEFA36849A60}"/>
                </c:ext>
              </c:extLst>
            </c:dLbl>
            <c:dLbl>
              <c:idx val="1"/>
              <c:layout>
                <c:manualLayout>
                  <c:x val="0.10592326974603106"/>
                  <c:y val="0.1554371823986041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C4-47AB-97D3-DEFA36849A60}"/>
                </c:ext>
              </c:extLst>
            </c:dLbl>
            <c:dLbl>
              <c:idx val="2"/>
              <c:layout>
                <c:manualLayout>
                  <c:x val="-5.9355822703760414E-2"/>
                  <c:y val="-0.20281049162526452"/>
                </c:manualLayout>
              </c:layout>
              <c:tx>
                <c:rich>
                  <a:bodyPr/>
                  <a:lstStyle/>
                  <a:p>
                    <a:fld id="{AB1CA469-37AA-4829-A4ED-0D7C1B27B105}" type="CATEGORYNAME">
                      <a:rPr lang="en-US">
                        <a:solidFill>
                          <a:schemeClr val="bg1"/>
                        </a:solidFill>
                      </a:rPr>
                      <a:pPr/>
                      <a:t>[NOMBRE DE CATEGORÍA]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
</a:t>
                    </a:r>
                    <a:fld id="{047EC0C0-7B26-452F-B157-77FCA87AB2AC}" type="VALUE">
                      <a:rPr lang="en-US" baseline="0">
                        <a:solidFill>
                          <a:schemeClr val="bg1"/>
                        </a:solidFill>
                      </a:rPr>
                      <a:pPr/>
                      <a:t>[VALOR]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A4C4-47AB-97D3-DEFA36849A60}"/>
                </c:ext>
              </c:extLst>
            </c:dLbl>
            <c:dLbl>
              <c:idx val="3"/>
              <c:layout>
                <c:manualLayout>
                  <c:x val="-6.5372703412073491E-2"/>
                  <c:y val="0.1595745814846114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2">
                          <a:lumMod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32809181442034"/>
                      <c:h val="0.174651554791464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4C4-47AB-97D3-DEFA36849A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HRT!$O$53:$O$56</c:f>
              <c:strCache>
                <c:ptCount val="4"/>
                <c:pt idx="0">
                  <c:v>Económica o patrimonial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HRT!$P$53:$P$56</c:f>
              <c:numCache>
                <c:formatCode>0.0%</c:formatCode>
                <c:ptCount val="4"/>
                <c:pt idx="0">
                  <c:v>3.472222222222222E-3</c:v>
                </c:pt>
                <c:pt idx="1">
                  <c:v>0.2361111111111111</c:v>
                </c:pt>
                <c:pt idx="2">
                  <c:v>0.46875</c:v>
                </c:pt>
                <c:pt idx="3">
                  <c:v>0.29166666666666669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4C4-47AB-97D3-DEFA36849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jpeg"/><Relationship Id="rId7" Type="http://schemas.openxmlformats.org/officeDocument/2006/relationships/chart" Target="../charts/chart3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openxmlformats.org/officeDocument/2006/relationships/chart" Target="../charts/chart2.xml"/><Relationship Id="rId5" Type="http://schemas.openxmlformats.org/officeDocument/2006/relationships/image" Target="../media/image4.jpeg"/><Relationship Id="rId10" Type="http://schemas.openxmlformats.org/officeDocument/2006/relationships/image" Target="../media/image7.png"/><Relationship Id="rId4" Type="http://schemas.openxmlformats.org/officeDocument/2006/relationships/image" Target="../media/image3.jpeg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10</xdr:row>
      <xdr:rowOff>20109</xdr:rowOff>
    </xdr:from>
    <xdr:to>
      <xdr:col>14</xdr:col>
      <xdr:colOff>13608</xdr:colOff>
      <xdr:row>11</xdr:row>
      <xdr:rowOff>85726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FE4EA515-0EA2-4D35-A8C5-FAD6749CDB75}"/>
            </a:ext>
          </a:extLst>
        </xdr:cNvPr>
        <xdr:cNvSpPr/>
      </xdr:nvSpPr>
      <xdr:spPr>
        <a:xfrm>
          <a:off x="885825" y="2534709"/>
          <a:ext cx="6890658" cy="265642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albergados y sus hijas, hijos y acompañantes, según mes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171450</xdr:colOff>
      <xdr:row>1</xdr:row>
      <xdr:rowOff>104775</xdr:rowOff>
    </xdr:from>
    <xdr:to>
      <xdr:col>21</xdr:col>
      <xdr:colOff>634093</xdr:colOff>
      <xdr:row>1</xdr:row>
      <xdr:rowOff>628651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F8A8D7EC-C45D-4AB9-8C77-95C853F3B7F1}"/>
            </a:ext>
          </a:extLst>
        </xdr:cNvPr>
        <xdr:cNvSpPr/>
      </xdr:nvSpPr>
      <xdr:spPr>
        <a:xfrm>
          <a:off x="3562350" y="161925"/>
          <a:ext cx="8997043" cy="5238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rgbClr val="595959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Warmi Ñan</a:t>
          </a:r>
          <a:endParaRPr lang="es-PE" sz="1400" b="1">
            <a:solidFill>
              <a:srgbClr val="595959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19050</xdr:colOff>
      <xdr:row>1</xdr:row>
      <xdr:rowOff>638175</xdr:rowOff>
    </xdr:from>
    <xdr:to>
      <xdr:col>21</xdr:col>
      <xdr:colOff>647700</xdr:colOff>
      <xdr:row>4</xdr:row>
      <xdr:rowOff>133349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61F8B3EB-994B-441B-BC77-43876161B9C9}"/>
            </a:ext>
          </a:extLst>
        </xdr:cNvPr>
        <xdr:cNvSpPr/>
      </xdr:nvSpPr>
      <xdr:spPr>
        <a:xfrm>
          <a:off x="19050" y="695325"/>
          <a:ext cx="12553950" cy="638174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/>
          <a:r>
            <a:rPr lang="es-PE" sz="2000" b="1"/>
            <a:t>REPORTE ESTADÍSTICO DE CASOS ALBERGADOS EN LOS HOGARES</a:t>
          </a:r>
          <a:r>
            <a:rPr lang="es-PE" sz="2000" b="1" baseline="0"/>
            <a:t> DE REFUGIO TEMPORAL</a:t>
          </a:r>
          <a:r>
            <a:rPr lang="es-PE" sz="2000" b="1"/>
            <a:t> </a:t>
          </a:r>
        </a:p>
        <a:p>
          <a:pPr algn="ctr"/>
          <a:r>
            <a:rPr lang="es-PE" sz="2000" b="1"/>
            <a:t>Periodo: Enero - Abril,</a:t>
          </a:r>
          <a:r>
            <a:rPr lang="es-PE" sz="2000" b="1" baseline="0"/>
            <a:t> </a:t>
          </a:r>
          <a:r>
            <a:rPr lang="es-PE" sz="2000" b="1"/>
            <a:t>2025 (Preliminar)</a:t>
          </a:r>
        </a:p>
      </xdr:txBody>
    </xdr:sp>
    <xdr:clientData/>
  </xdr:twoCellAnchor>
  <xdr:twoCellAnchor>
    <xdr:from>
      <xdr:col>1</xdr:col>
      <xdr:colOff>10584</xdr:colOff>
      <xdr:row>10</xdr:row>
      <xdr:rowOff>20937</xdr:rowOff>
    </xdr:from>
    <xdr:to>
      <xdr:col>3</xdr:col>
      <xdr:colOff>476250</xdr:colOff>
      <xdr:row>11</xdr:row>
      <xdr:rowOff>84667</xdr:rowOff>
    </xdr:to>
    <xdr:sp macro="" textlink="">
      <xdr:nvSpPr>
        <xdr:cNvPr id="5" name="Rectángulo 51">
          <a:extLst>
            <a:ext uri="{FF2B5EF4-FFF2-40B4-BE49-F238E27FC236}">
              <a16:creationId xmlns:a16="http://schemas.microsoft.com/office/drawing/2014/main" id="{CCD61DF1-D88C-45ED-AEA3-81466A0B54DE}"/>
            </a:ext>
          </a:extLst>
        </xdr:cNvPr>
        <xdr:cNvSpPr/>
      </xdr:nvSpPr>
      <xdr:spPr>
        <a:xfrm>
          <a:off x="10584" y="2535537"/>
          <a:ext cx="1008591" cy="26375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</a:t>
          </a:r>
        </a:p>
      </xdr:txBody>
    </xdr:sp>
    <xdr:clientData/>
  </xdr:twoCellAnchor>
  <xdr:twoCellAnchor>
    <xdr:from>
      <xdr:col>4</xdr:col>
      <xdr:colOff>59765</xdr:colOff>
      <xdr:row>8</xdr:row>
      <xdr:rowOff>2</xdr:rowOff>
    </xdr:from>
    <xdr:to>
      <xdr:col>21</xdr:col>
      <xdr:colOff>639536</xdr:colOff>
      <xdr:row>9</xdr:row>
      <xdr:rowOff>116417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7609F164-B9BE-4EF9-B523-0D9193319B36}"/>
            </a:ext>
          </a:extLst>
        </xdr:cNvPr>
        <xdr:cNvSpPr/>
      </xdr:nvSpPr>
      <xdr:spPr>
        <a:xfrm>
          <a:off x="1307540" y="2152652"/>
          <a:ext cx="11257296" cy="335490"/>
        </a:xfrm>
        <a:prstGeom prst="rect">
          <a:avLst/>
        </a:prstGeom>
        <a:solidFill>
          <a:srgbClr val="757171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CASOS</a:t>
          </a:r>
          <a:r>
            <a:rPr lang="es-PE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ALBERGADOS EN LOS HOGARES DE REFUGIO TEMPORAL</a:t>
          </a:r>
          <a:endParaRPr lang="es-PE" sz="1600">
            <a:effectLst/>
          </a:endParaRPr>
        </a:p>
      </xdr:txBody>
    </xdr:sp>
    <xdr:clientData/>
  </xdr:twoCellAnchor>
  <xdr:twoCellAnchor>
    <xdr:from>
      <xdr:col>1</xdr:col>
      <xdr:colOff>10584</xdr:colOff>
      <xdr:row>8</xdr:row>
      <xdr:rowOff>2</xdr:rowOff>
    </xdr:from>
    <xdr:to>
      <xdr:col>4</xdr:col>
      <xdr:colOff>88446</xdr:colOff>
      <xdr:row>9</xdr:row>
      <xdr:rowOff>116417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1BE783B7-0CD0-4D3A-8B4E-B76BF51FD4F8}"/>
            </a:ext>
          </a:extLst>
        </xdr:cNvPr>
        <xdr:cNvSpPr/>
      </xdr:nvSpPr>
      <xdr:spPr>
        <a:xfrm>
          <a:off x="10584" y="2152652"/>
          <a:ext cx="1325637" cy="33549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SECCIÓN A</a:t>
          </a:r>
        </a:p>
      </xdr:txBody>
    </xdr:sp>
    <xdr:clientData/>
  </xdr:twoCellAnchor>
  <xdr:twoCellAnchor>
    <xdr:from>
      <xdr:col>0</xdr:col>
      <xdr:colOff>0</xdr:colOff>
      <xdr:row>5</xdr:row>
      <xdr:rowOff>13609</xdr:rowOff>
    </xdr:from>
    <xdr:to>
      <xdr:col>21</xdr:col>
      <xdr:colOff>625928</xdr:colOff>
      <xdr:row>7</xdr:row>
      <xdr:rowOff>8659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737F4E73-A158-48B2-8990-C72C3D92A69B}"/>
            </a:ext>
          </a:extLst>
        </xdr:cNvPr>
        <xdr:cNvSpPr txBox="1"/>
      </xdr:nvSpPr>
      <xdr:spPr>
        <a:xfrm>
          <a:off x="0" y="1470934"/>
          <a:ext cx="12551228" cy="58560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Los Hogares de Refugio Temporal (en adelante, HRT), son lugares de acogida temporal para mujeres y sus hijos/as afectados/as por violencia contra las mujeres y los integrantes del grupo familiar, que brindan protección, albergue, alimentación y atención multidisciplinaria especializada de acuerdo con sus necesidades específicas por razón de sexo y edad, propiciando su recuperación integral</a:t>
          </a:r>
          <a:r>
            <a:rPr lang="es-PE" sz="110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</xdr:txBody>
    </xdr:sp>
    <xdr:clientData/>
  </xdr:twoCellAnchor>
  <xdr:twoCellAnchor>
    <xdr:from>
      <xdr:col>14</xdr:col>
      <xdr:colOff>160565</xdr:colOff>
      <xdr:row>9</xdr:row>
      <xdr:rowOff>76200</xdr:rowOff>
    </xdr:from>
    <xdr:to>
      <xdr:col>21</xdr:col>
      <xdr:colOff>419099</xdr:colOff>
      <xdr:row>29</xdr:row>
      <xdr:rowOff>114300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FFB92820-EE81-43D8-93BF-D1473CBBA26E}"/>
            </a:ext>
          </a:extLst>
        </xdr:cNvPr>
        <xdr:cNvGrpSpPr/>
      </xdr:nvGrpSpPr>
      <xdr:grpSpPr>
        <a:xfrm>
          <a:off x="7933645" y="2457450"/>
          <a:ext cx="4417217" cy="2342810"/>
          <a:chOff x="3201729" y="174636"/>
          <a:chExt cx="3063588" cy="2528831"/>
        </a:xfrm>
      </xdr:grpSpPr>
      <xdr:graphicFrame macro="">
        <xdr:nvGraphicFramePr>
          <xdr:cNvPr id="10" name="Gráfico 9">
            <a:extLst>
              <a:ext uri="{FF2B5EF4-FFF2-40B4-BE49-F238E27FC236}">
                <a16:creationId xmlns:a16="http://schemas.microsoft.com/office/drawing/2014/main" id="{0678118A-1476-47E1-A14E-0654F0AB48D1}"/>
              </a:ext>
            </a:extLst>
          </xdr:cNvPr>
          <xdr:cNvGraphicFramePr/>
        </xdr:nvGraphicFramePr>
        <xdr:xfrm>
          <a:off x="3201729" y="174636"/>
          <a:ext cx="3063588" cy="252883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F13E1C52-6C8D-42A0-8902-FF8CBB7C7A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53912" y="1922304"/>
            <a:ext cx="445022" cy="572139"/>
          </a:xfrm>
          <a:prstGeom prst="rect">
            <a:avLst/>
          </a:prstGeom>
        </xdr:spPr>
      </xdr:pic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FDBE6F05-3D11-4279-8BDE-3D53FBD7A22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837"/>
          <a:stretch/>
        </xdr:blipFill>
        <xdr:spPr>
          <a:xfrm>
            <a:off x="3731116" y="1956108"/>
            <a:ext cx="333248" cy="508392"/>
          </a:xfrm>
          <a:prstGeom prst="rect">
            <a:avLst/>
          </a:prstGeom>
          <a:noFill/>
        </xdr:spPr>
      </xdr:pic>
      <xdr:pic>
        <xdr:nvPicPr>
          <xdr:cNvPr id="13" name="Imagen 12">
            <a:extLst>
              <a:ext uri="{FF2B5EF4-FFF2-40B4-BE49-F238E27FC236}">
                <a16:creationId xmlns:a16="http://schemas.microsoft.com/office/drawing/2014/main" id="{8C7CF82C-8DDF-47F3-AC9F-04318C573D1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1" t="3951" r="58992" b="3527"/>
          <a:stretch/>
        </xdr:blipFill>
        <xdr:spPr>
          <a:xfrm>
            <a:off x="5557405" y="1300122"/>
            <a:ext cx="242010" cy="610361"/>
          </a:xfrm>
          <a:prstGeom prst="rect">
            <a:avLst/>
          </a:prstGeom>
        </xdr:spPr>
      </xdr:pic>
      <xdr:pic>
        <xdr:nvPicPr>
          <xdr:cNvPr id="14" name="Imagen 13">
            <a:extLst>
              <a:ext uri="{FF2B5EF4-FFF2-40B4-BE49-F238E27FC236}">
                <a16:creationId xmlns:a16="http://schemas.microsoft.com/office/drawing/2014/main" id="{6BEED3F9-2FDC-4494-A84C-55F366027C6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533" t="13684" b="2939"/>
          <a:stretch/>
        </xdr:blipFill>
        <xdr:spPr>
          <a:xfrm>
            <a:off x="5797699" y="1289866"/>
            <a:ext cx="245032" cy="628651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361950</xdr:colOff>
      <xdr:row>29</xdr:row>
      <xdr:rowOff>77259</xdr:rowOff>
    </xdr:from>
    <xdr:to>
      <xdr:col>11</xdr:col>
      <xdr:colOff>0</xdr:colOff>
      <xdr:row>31</xdr:row>
      <xdr:rowOff>95250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3134519D-1287-4D9A-9860-12C08884435D}"/>
            </a:ext>
          </a:extLst>
        </xdr:cNvPr>
        <xdr:cNvSpPr/>
      </xdr:nvSpPr>
      <xdr:spPr>
        <a:xfrm>
          <a:off x="904875" y="4715934"/>
          <a:ext cx="4981575" cy="427566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de nuevos ingresos albergados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en los HRT, por institución o servicio derivante, segun condición del caso (*)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10584</xdr:colOff>
      <xdr:row>29</xdr:row>
      <xdr:rowOff>78087</xdr:rowOff>
    </xdr:from>
    <xdr:to>
      <xdr:col>3</xdr:col>
      <xdr:colOff>495300</xdr:colOff>
      <xdr:row>30</xdr:row>
      <xdr:rowOff>141817</xdr:rowOff>
    </xdr:to>
    <xdr:sp macro="" textlink="">
      <xdr:nvSpPr>
        <xdr:cNvPr id="16" name="Rectángulo 51">
          <a:extLst>
            <a:ext uri="{FF2B5EF4-FFF2-40B4-BE49-F238E27FC236}">
              <a16:creationId xmlns:a16="http://schemas.microsoft.com/office/drawing/2014/main" id="{42983E0C-EE53-4252-AD06-C89724AE323B}"/>
            </a:ext>
          </a:extLst>
        </xdr:cNvPr>
        <xdr:cNvSpPr/>
      </xdr:nvSpPr>
      <xdr:spPr>
        <a:xfrm>
          <a:off x="10584" y="4716762"/>
          <a:ext cx="1027641" cy="25423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2</a:t>
          </a:r>
        </a:p>
      </xdr:txBody>
    </xdr:sp>
    <xdr:clientData/>
  </xdr:twoCellAnchor>
  <xdr:twoCellAnchor>
    <xdr:from>
      <xdr:col>11</xdr:col>
      <xdr:colOff>59748</xdr:colOff>
      <xdr:row>29</xdr:row>
      <xdr:rowOff>93518</xdr:rowOff>
    </xdr:from>
    <xdr:to>
      <xdr:col>21</xdr:col>
      <xdr:colOff>516948</xdr:colOff>
      <xdr:row>40</xdr:row>
      <xdr:rowOff>74468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E66A1784-632F-4E17-9067-7E2E637712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47</xdr:row>
      <xdr:rowOff>0</xdr:rowOff>
    </xdr:from>
    <xdr:to>
      <xdr:col>4</xdr:col>
      <xdr:colOff>105833</xdr:colOff>
      <xdr:row>48</xdr:row>
      <xdr:rowOff>125940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AAF358D9-F9CC-42C8-86CD-9B2A5328F3D9}"/>
            </a:ext>
          </a:extLst>
        </xdr:cNvPr>
        <xdr:cNvSpPr/>
      </xdr:nvSpPr>
      <xdr:spPr>
        <a:xfrm>
          <a:off x="0" y="7905750"/>
          <a:ext cx="1353608" cy="33549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SECCIÓN B</a:t>
          </a:r>
        </a:p>
      </xdr:txBody>
    </xdr:sp>
    <xdr:clientData/>
  </xdr:twoCellAnchor>
  <xdr:twoCellAnchor>
    <xdr:from>
      <xdr:col>3</xdr:col>
      <xdr:colOff>351366</xdr:colOff>
      <xdr:row>48</xdr:row>
      <xdr:rowOff>190500</xdr:rowOff>
    </xdr:from>
    <xdr:to>
      <xdr:col>12</xdr:col>
      <xdr:colOff>0</xdr:colOff>
      <xdr:row>50</xdr:row>
      <xdr:rowOff>37042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CC636EC3-370E-4188-9206-B722B48298BA}"/>
            </a:ext>
          </a:extLst>
        </xdr:cNvPr>
        <xdr:cNvSpPr/>
      </xdr:nvSpPr>
      <xdr:spPr>
        <a:xfrm>
          <a:off x="894291" y="8305800"/>
          <a:ext cx="5697009" cy="322792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albergado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, según tipo de violencia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19050</xdr:colOff>
      <xdr:row>48</xdr:row>
      <xdr:rowOff>191328</xdr:rowOff>
    </xdr:from>
    <xdr:to>
      <xdr:col>3</xdr:col>
      <xdr:colOff>484716</xdr:colOff>
      <xdr:row>50</xdr:row>
      <xdr:rowOff>35983</xdr:rowOff>
    </xdr:to>
    <xdr:sp macro="" textlink="">
      <xdr:nvSpPr>
        <xdr:cNvPr id="20" name="Rectángulo 51">
          <a:extLst>
            <a:ext uri="{FF2B5EF4-FFF2-40B4-BE49-F238E27FC236}">
              <a16:creationId xmlns:a16="http://schemas.microsoft.com/office/drawing/2014/main" id="{DEAA7ECF-5DEC-497A-B693-F09445FC127D}"/>
            </a:ext>
          </a:extLst>
        </xdr:cNvPr>
        <xdr:cNvSpPr/>
      </xdr:nvSpPr>
      <xdr:spPr>
        <a:xfrm>
          <a:off x="19050" y="8306628"/>
          <a:ext cx="1008591" cy="32090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3</a:t>
          </a:r>
        </a:p>
      </xdr:txBody>
    </xdr:sp>
    <xdr:clientData/>
  </xdr:twoCellAnchor>
  <xdr:twoCellAnchor>
    <xdr:from>
      <xdr:col>1</xdr:col>
      <xdr:colOff>47625</xdr:colOff>
      <xdr:row>73</xdr:row>
      <xdr:rowOff>1360</xdr:rowOff>
    </xdr:from>
    <xdr:to>
      <xdr:col>15</xdr:col>
      <xdr:colOff>47625</xdr:colOff>
      <xdr:row>75</xdr:row>
      <xdr:rowOff>204108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3EE6192B-5D21-4D30-BF30-511DE01D875D}"/>
            </a:ext>
          </a:extLst>
        </xdr:cNvPr>
        <xdr:cNvSpPr txBox="1"/>
      </xdr:nvSpPr>
      <xdr:spPr>
        <a:xfrm>
          <a:off x="47625" y="13117285"/>
          <a:ext cx="8420100" cy="62184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1000" i="0">
              <a:solidFill>
                <a:schemeClr val="tx1"/>
              </a:solidFill>
            </a:rPr>
            <a:t>(**)Se considera aquellos casos donde la</a:t>
          </a:r>
          <a:r>
            <a:rPr lang="es-MX" sz="1000" i="0" baseline="0">
              <a:solidFill>
                <a:schemeClr val="tx1"/>
              </a:solidFill>
            </a:rPr>
            <a:t> mujer albergada</a:t>
          </a:r>
          <a:r>
            <a:rPr lang="es-MX" sz="1000" i="0">
              <a:solidFill>
                <a:schemeClr val="tx1"/>
              </a:solidFill>
            </a:rPr>
            <a:t> es mayor a 11 años, según los lineamientos para la generación de servicios con pertinencia cultural a través de la incorporación de la variable étnica en las entidades públicas, mediante Decreto Supremo N° 010-2021-MC.</a:t>
          </a:r>
        </a:p>
      </xdr:txBody>
    </xdr:sp>
    <xdr:clientData/>
  </xdr:twoCellAnchor>
  <xdr:twoCellAnchor>
    <xdr:from>
      <xdr:col>3</xdr:col>
      <xdr:colOff>360891</xdr:colOff>
      <xdr:row>60</xdr:row>
      <xdr:rowOff>17318</xdr:rowOff>
    </xdr:from>
    <xdr:to>
      <xdr:col>15</xdr:col>
      <xdr:colOff>0</xdr:colOff>
      <xdr:row>62</xdr:row>
      <xdr:rowOff>4329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D9D89778-A55B-40B6-8871-1FBD2ADAA795}"/>
            </a:ext>
          </a:extLst>
        </xdr:cNvPr>
        <xdr:cNvSpPr/>
      </xdr:nvSpPr>
      <xdr:spPr>
        <a:xfrm>
          <a:off x="903816" y="10647218"/>
          <a:ext cx="7516284" cy="444211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Casos albergados por autoidentificación de las mujeres albergadas de acuerdo a sus costumbres y antepasados, según tipo de violencia (**)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60</xdr:row>
      <xdr:rowOff>12703</xdr:rowOff>
    </xdr:from>
    <xdr:to>
      <xdr:col>3</xdr:col>
      <xdr:colOff>465666</xdr:colOff>
      <xdr:row>61</xdr:row>
      <xdr:rowOff>65547</xdr:rowOff>
    </xdr:to>
    <xdr:sp macro="" textlink="">
      <xdr:nvSpPr>
        <xdr:cNvPr id="23" name="Rectángulo 51">
          <a:extLst>
            <a:ext uri="{FF2B5EF4-FFF2-40B4-BE49-F238E27FC236}">
              <a16:creationId xmlns:a16="http://schemas.microsoft.com/office/drawing/2014/main" id="{FED0D09A-DBCD-4FF9-81E7-F45F1DAF01A8}"/>
            </a:ext>
          </a:extLst>
        </xdr:cNvPr>
        <xdr:cNvSpPr/>
      </xdr:nvSpPr>
      <xdr:spPr>
        <a:xfrm>
          <a:off x="0" y="10642603"/>
          <a:ext cx="1008591" cy="26239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4</a:t>
          </a:r>
        </a:p>
      </xdr:txBody>
    </xdr:sp>
    <xdr:clientData/>
  </xdr:twoCellAnchor>
  <xdr:twoCellAnchor>
    <xdr:from>
      <xdr:col>17</xdr:col>
      <xdr:colOff>304799</xdr:colOff>
      <xdr:row>60</xdr:row>
      <xdr:rowOff>17318</xdr:rowOff>
    </xdr:from>
    <xdr:to>
      <xdr:col>21</xdr:col>
      <xdr:colOff>646338</xdr:colOff>
      <xdr:row>62</xdr:row>
      <xdr:rowOff>0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04E3A0B8-DBE0-48A4-B920-8B49EE6FF578}"/>
            </a:ext>
          </a:extLst>
        </xdr:cNvPr>
        <xdr:cNvSpPr/>
      </xdr:nvSpPr>
      <xdr:spPr>
        <a:xfrm>
          <a:off x="9715499" y="10647218"/>
          <a:ext cx="2856139" cy="439882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Casos albergados por grupos de edad según discapacidad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352425</xdr:colOff>
      <xdr:row>60</xdr:row>
      <xdr:rowOff>18147</xdr:rowOff>
    </xdr:from>
    <xdr:to>
      <xdr:col>17</xdr:col>
      <xdr:colOff>427566</xdr:colOff>
      <xdr:row>61</xdr:row>
      <xdr:rowOff>43777</xdr:rowOff>
    </xdr:to>
    <xdr:sp macro="" textlink="">
      <xdr:nvSpPr>
        <xdr:cNvPr id="25" name="Rectángulo 51">
          <a:extLst>
            <a:ext uri="{FF2B5EF4-FFF2-40B4-BE49-F238E27FC236}">
              <a16:creationId xmlns:a16="http://schemas.microsoft.com/office/drawing/2014/main" id="{AEBD7247-F68D-4B17-BA07-77D0674B7E27}"/>
            </a:ext>
          </a:extLst>
        </xdr:cNvPr>
        <xdr:cNvSpPr/>
      </xdr:nvSpPr>
      <xdr:spPr>
        <a:xfrm>
          <a:off x="8772525" y="10648047"/>
          <a:ext cx="1065741" cy="23518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5</a:t>
          </a:r>
        </a:p>
      </xdr:txBody>
    </xdr:sp>
    <xdr:clientData/>
  </xdr:twoCellAnchor>
  <xdr:twoCellAnchor>
    <xdr:from>
      <xdr:col>17</xdr:col>
      <xdr:colOff>329288</xdr:colOff>
      <xdr:row>70</xdr:row>
      <xdr:rowOff>72117</xdr:rowOff>
    </xdr:from>
    <xdr:to>
      <xdr:col>21</xdr:col>
      <xdr:colOff>639535</xdr:colOff>
      <xdr:row>72</xdr:row>
      <xdr:rowOff>40822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BAE1E863-C845-4752-8F24-FC814829841C}"/>
            </a:ext>
          </a:extLst>
        </xdr:cNvPr>
        <xdr:cNvSpPr/>
      </xdr:nvSpPr>
      <xdr:spPr>
        <a:xfrm>
          <a:off x="9739988" y="12673692"/>
          <a:ext cx="2824847" cy="406855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Casos albergados según ingresos anteriores a los HRT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352425</xdr:colOff>
      <xdr:row>70</xdr:row>
      <xdr:rowOff>72945</xdr:rowOff>
    </xdr:from>
    <xdr:to>
      <xdr:col>17</xdr:col>
      <xdr:colOff>427566</xdr:colOff>
      <xdr:row>71</xdr:row>
      <xdr:rowOff>128511</xdr:rowOff>
    </xdr:to>
    <xdr:sp macro="" textlink="">
      <xdr:nvSpPr>
        <xdr:cNvPr id="27" name="Rectángulo 51">
          <a:extLst>
            <a:ext uri="{FF2B5EF4-FFF2-40B4-BE49-F238E27FC236}">
              <a16:creationId xmlns:a16="http://schemas.microsoft.com/office/drawing/2014/main" id="{E863EA0B-D97D-4BC9-95CE-64B84592C67F}"/>
            </a:ext>
          </a:extLst>
        </xdr:cNvPr>
        <xdr:cNvSpPr/>
      </xdr:nvSpPr>
      <xdr:spPr>
        <a:xfrm>
          <a:off x="8772525" y="12674520"/>
          <a:ext cx="1065741" cy="27464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6</a:t>
          </a:r>
        </a:p>
      </xdr:txBody>
    </xdr:sp>
    <xdr:clientData/>
  </xdr:twoCellAnchor>
  <xdr:twoCellAnchor>
    <xdr:from>
      <xdr:col>4</xdr:col>
      <xdr:colOff>49180</xdr:colOff>
      <xdr:row>92</xdr:row>
      <xdr:rowOff>0</xdr:rowOff>
    </xdr:from>
    <xdr:to>
      <xdr:col>22</xdr:col>
      <xdr:colOff>0</xdr:colOff>
      <xdr:row>93</xdr:row>
      <xdr:rowOff>125940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59704B9A-DDAE-493C-852C-D49B4DEA5759}"/>
            </a:ext>
          </a:extLst>
        </xdr:cNvPr>
        <xdr:cNvSpPr/>
      </xdr:nvSpPr>
      <xdr:spPr>
        <a:xfrm>
          <a:off x="1296955" y="17135475"/>
          <a:ext cx="11380820" cy="335490"/>
        </a:xfrm>
        <a:prstGeom prst="rect">
          <a:avLst/>
        </a:prstGeom>
        <a:solidFill>
          <a:srgbClr val="757171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CARACTERÍSTICAS DE LOS HIJAS, HIJOS Y ACOMPAÑANTES DE LOS CASOS</a:t>
          </a:r>
          <a:r>
            <a:rPr lang="es-PE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ALBERGADOS (NUEVOS INGRESOS)</a:t>
          </a:r>
          <a:endParaRPr lang="es-PE" sz="1600">
            <a:effectLst/>
          </a:endParaRPr>
        </a:p>
      </xdr:txBody>
    </xdr:sp>
    <xdr:clientData/>
  </xdr:twoCellAnchor>
  <xdr:twoCellAnchor>
    <xdr:from>
      <xdr:col>1</xdr:col>
      <xdr:colOff>0</xdr:colOff>
      <xdr:row>92</xdr:row>
      <xdr:rowOff>0</xdr:rowOff>
    </xdr:from>
    <xdr:to>
      <xdr:col>4</xdr:col>
      <xdr:colOff>51419</xdr:colOff>
      <xdr:row>93</xdr:row>
      <xdr:rowOff>125940</xdr:rowOff>
    </xdr:to>
    <xdr:sp macro="" textlink="">
      <xdr:nvSpPr>
        <xdr:cNvPr id="29" name="Rectángulo 28">
          <a:extLst>
            <a:ext uri="{FF2B5EF4-FFF2-40B4-BE49-F238E27FC236}">
              <a16:creationId xmlns:a16="http://schemas.microsoft.com/office/drawing/2014/main" id="{D9A102D5-27A4-441B-9F12-2C31E06CF61E}"/>
            </a:ext>
          </a:extLst>
        </xdr:cNvPr>
        <xdr:cNvSpPr/>
      </xdr:nvSpPr>
      <xdr:spPr>
        <a:xfrm>
          <a:off x="0" y="17135475"/>
          <a:ext cx="1299194" cy="335490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SECCIÓN C</a:t>
          </a:r>
        </a:p>
      </xdr:txBody>
    </xdr:sp>
    <xdr:clientData/>
  </xdr:twoCellAnchor>
  <xdr:twoCellAnchor>
    <xdr:from>
      <xdr:col>3</xdr:col>
      <xdr:colOff>351365</xdr:colOff>
      <xdr:row>93</xdr:row>
      <xdr:rowOff>190500</xdr:rowOff>
    </xdr:from>
    <xdr:to>
      <xdr:col>21</xdr:col>
      <xdr:colOff>659945</xdr:colOff>
      <xdr:row>94</xdr:row>
      <xdr:rowOff>176893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A37790C0-079A-4A96-891E-79C2E4A2D6E2}"/>
            </a:ext>
          </a:extLst>
        </xdr:cNvPr>
        <xdr:cNvSpPr/>
      </xdr:nvSpPr>
      <xdr:spPr>
        <a:xfrm>
          <a:off x="894290" y="17535525"/>
          <a:ext cx="11690955" cy="195943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Hijas,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hijos y a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compañantes de los casos albergados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, por vínculo con la mujer albergada, según grupos de edad de los/as acompañantes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19050</xdr:colOff>
      <xdr:row>93</xdr:row>
      <xdr:rowOff>191328</xdr:rowOff>
    </xdr:from>
    <xdr:to>
      <xdr:col>3</xdr:col>
      <xdr:colOff>484716</xdr:colOff>
      <xdr:row>94</xdr:row>
      <xdr:rowOff>176334</xdr:rowOff>
    </xdr:to>
    <xdr:sp macro="" textlink="">
      <xdr:nvSpPr>
        <xdr:cNvPr id="31" name="Rectángulo 51">
          <a:extLst>
            <a:ext uri="{FF2B5EF4-FFF2-40B4-BE49-F238E27FC236}">
              <a16:creationId xmlns:a16="http://schemas.microsoft.com/office/drawing/2014/main" id="{A05F582C-585F-4E56-A537-F160BFBFE626}"/>
            </a:ext>
          </a:extLst>
        </xdr:cNvPr>
        <xdr:cNvSpPr/>
      </xdr:nvSpPr>
      <xdr:spPr>
        <a:xfrm>
          <a:off x="19050" y="17536353"/>
          <a:ext cx="1008591" cy="19455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8</a:t>
          </a:r>
        </a:p>
      </xdr:txBody>
    </xdr:sp>
    <xdr:clientData/>
  </xdr:twoCellAnchor>
  <xdr:twoCellAnchor>
    <xdr:from>
      <xdr:col>4</xdr:col>
      <xdr:colOff>47625</xdr:colOff>
      <xdr:row>105</xdr:row>
      <xdr:rowOff>20412</xdr:rowOff>
    </xdr:from>
    <xdr:to>
      <xdr:col>21</xdr:col>
      <xdr:colOff>650718</xdr:colOff>
      <xdr:row>107</xdr:row>
      <xdr:rowOff>116666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28E333A1-B6BA-4AA0-AC65-5E8F1F83760C}"/>
            </a:ext>
          </a:extLst>
        </xdr:cNvPr>
        <xdr:cNvSpPr/>
      </xdr:nvSpPr>
      <xdr:spPr>
        <a:xfrm>
          <a:off x="1295400" y="20194362"/>
          <a:ext cx="11280618" cy="410579"/>
        </a:xfrm>
        <a:prstGeom prst="rect">
          <a:avLst/>
        </a:prstGeom>
        <a:solidFill>
          <a:srgbClr val="757171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ALBERGADOS EN LOS HRT Y SUS HIJAS, HIJOS Y ACOMPAÑANTES SEGÚN REGIÓN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9525</xdr:colOff>
      <xdr:row>105</xdr:row>
      <xdr:rowOff>18954</xdr:rowOff>
    </xdr:from>
    <xdr:to>
      <xdr:col>4</xdr:col>
      <xdr:colOff>114300</xdr:colOff>
      <xdr:row>107</xdr:row>
      <xdr:rowOff>114820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54EB2184-CC74-494C-B627-1DC30EA1990C}"/>
            </a:ext>
          </a:extLst>
        </xdr:cNvPr>
        <xdr:cNvSpPr/>
      </xdr:nvSpPr>
      <xdr:spPr>
        <a:xfrm>
          <a:off x="9525" y="20192904"/>
          <a:ext cx="1352550" cy="410191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SECCIÓN D</a:t>
          </a:r>
        </a:p>
      </xdr:txBody>
    </xdr:sp>
    <xdr:clientData/>
  </xdr:twoCellAnchor>
  <xdr:twoCellAnchor>
    <xdr:from>
      <xdr:col>3</xdr:col>
      <xdr:colOff>504825</xdr:colOff>
      <xdr:row>108</xdr:row>
      <xdr:rowOff>67209</xdr:rowOff>
    </xdr:from>
    <xdr:to>
      <xdr:col>14</xdr:col>
      <xdr:colOff>19051</xdr:colOff>
      <xdr:row>109</xdr:row>
      <xdr:rowOff>190500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C904CF87-CE34-410A-B388-0DFE4FBF608C}"/>
            </a:ext>
          </a:extLst>
        </xdr:cNvPr>
        <xdr:cNvSpPr/>
      </xdr:nvSpPr>
      <xdr:spPr>
        <a:xfrm>
          <a:off x="1047750" y="20717409"/>
          <a:ext cx="6734176" cy="323316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Casos albergados</a:t>
          </a:r>
          <a:r>
            <a:rPr lang="es-PE" sz="105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y sus hijas, hijos y acompañantes, según región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19049</xdr:colOff>
      <xdr:row>108</xdr:row>
      <xdr:rowOff>57150</xdr:rowOff>
    </xdr:from>
    <xdr:to>
      <xdr:col>3</xdr:col>
      <xdr:colOff>626533</xdr:colOff>
      <xdr:row>110</xdr:row>
      <xdr:rowOff>0</xdr:rowOff>
    </xdr:to>
    <xdr:sp macro="" textlink="">
      <xdr:nvSpPr>
        <xdr:cNvPr id="35" name="Rectángulo 51">
          <a:extLst>
            <a:ext uri="{FF2B5EF4-FFF2-40B4-BE49-F238E27FC236}">
              <a16:creationId xmlns:a16="http://schemas.microsoft.com/office/drawing/2014/main" id="{E3E8EBD2-C40E-44BE-A8D0-CF60CCB8BBB3}"/>
            </a:ext>
          </a:extLst>
        </xdr:cNvPr>
        <xdr:cNvSpPr/>
      </xdr:nvSpPr>
      <xdr:spPr>
        <a:xfrm>
          <a:off x="19049" y="20707350"/>
          <a:ext cx="1150409" cy="3429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9</a:t>
          </a:r>
        </a:p>
      </xdr:txBody>
    </xdr:sp>
    <xdr:clientData/>
  </xdr:twoCellAnchor>
  <xdr:twoCellAnchor>
    <xdr:from>
      <xdr:col>12</xdr:col>
      <xdr:colOff>356465</xdr:colOff>
      <xdr:row>48</xdr:row>
      <xdr:rowOff>97944</xdr:rowOff>
    </xdr:from>
    <xdr:to>
      <xdr:col>21</xdr:col>
      <xdr:colOff>554180</xdr:colOff>
      <xdr:row>59</xdr:row>
      <xdr:rowOff>36031</xdr:rowOff>
    </xdr:to>
    <xdr:graphicFrame macro="">
      <xdr:nvGraphicFramePr>
        <xdr:cNvPr id="36" name="Gráfico 35">
          <a:extLst>
            <a:ext uri="{FF2B5EF4-FFF2-40B4-BE49-F238E27FC236}">
              <a16:creationId xmlns:a16="http://schemas.microsoft.com/office/drawing/2014/main" id="{76890FDB-9B89-4920-BC1A-20948C38FC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49180</xdr:colOff>
      <xdr:row>47</xdr:row>
      <xdr:rowOff>0</xdr:rowOff>
    </xdr:from>
    <xdr:to>
      <xdr:col>21</xdr:col>
      <xdr:colOff>638175</xdr:colOff>
      <xdr:row>48</xdr:row>
      <xdr:rowOff>125940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A3C9D949-097B-4DE9-8267-F50623165A3F}"/>
            </a:ext>
          </a:extLst>
        </xdr:cNvPr>
        <xdr:cNvSpPr/>
      </xdr:nvSpPr>
      <xdr:spPr>
        <a:xfrm>
          <a:off x="1296955" y="7905750"/>
          <a:ext cx="11266520" cy="335490"/>
        </a:xfrm>
        <a:prstGeom prst="rect">
          <a:avLst/>
        </a:prstGeom>
        <a:solidFill>
          <a:srgbClr val="757171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CARACTERÍSTICAS DE</a:t>
          </a:r>
          <a:r>
            <a:rPr lang="es-PE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LOS CASOS ALBERGADOS EN LOS HRT (NUEVOS INGRESOS)</a:t>
          </a:r>
          <a:endParaRPr lang="es-PE" sz="1600">
            <a:effectLst/>
          </a:endParaRPr>
        </a:p>
      </xdr:txBody>
    </xdr:sp>
    <xdr:clientData/>
  </xdr:twoCellAnchor>
  <xdr:twoCellAnchor>
    <xdr:from>
      <xdr:col>1</xdr:col>
      <xdr:colOff>47624</xdr:colOff>
      <xdr:row>41</xdr:row>
      <xdr:rowOff>57150</xdr:rowOff>
    </xdr:from>
    <xdr:to>
      <xdr:col>21</xdr:col>
      <xdr:colOff>590549</xdr:colOff>
      <xdr:row>46</xdr:row>
      <xdr:rowOff>38100</xdr:rowOff>
    </xdr:to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0918C3C8-065A-4BFA-A6D5-5378DADEDFAB}"/>
            </a:ext>
          </a:extLst>
        </xdr:cNvPr>
        <xdr:cNvSpPr txBox="1"/>
      </xdr:nvSpPr>
      <xdr:spPr>
        <a:xfrm>
          <a:off x="47624" y="7086600"/>
          <a:ext cx="12468225" cy="7524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000" i="0">
              <a:solidFill>
                <a:schemeClr val="tx1"/>
              </a:solidFill>
            </a:rPr>
            <a:t>(*)</a:t>
          </a:r>
          <a:r>
            <a:rPr lang="es-MX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Nuevo: </a:t>
          </a:r>
          <a:r>
            <a:rPr lang="es-MX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es-MX" sz="10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aquella persona usuaria que es albergada en el HRT y se le apertura ficha por por primera vez en un HRT a nivel nacional;</a:t>
          </a:r>
          <a:r>
            <a:rPr lang="es-MX" sz="10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Reingreso: </a:t>
          </a:r>
          <a:r>
            <a:rPr lang="es-MX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es-MX" sz="10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 aquella persona usuaria que ha sido nuevamente albergada en un HRT por una nueva situación de violencia, por otra presunta persona agresora, distinta</a:t>
          </a:r>
          <a:r>
            <a:rPr lang="es-MX" sz="10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la vez anterior; </a:t>
          </a:r>
          <a:r>
            <a:rPr lang="es-MX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Reincidente: </a:t>
          </a:r>
          <a:r>
            <a:rPr lang="es-MX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</a:t>
          </a:r>
          <a:r>
            <a:rPr lang="es-MX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0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aquella persona usuaria que ha sido nuevamente albergada en un HRT por una nueva situación de violencia, por segunda o más veces por la misma presunta persona agresora; </a:t>
          </a:r>
          <a:r>
            <a:rPr lang="es-MX" sz="1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Derivado: </a:t>
          </a:r>
          <a:r>
            <a:rPr lang="es-MX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es-MX" sz="10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 los casos albergados en un HRT que ha sido trasladada a otro Hogar de Refugio Temporal del Programa Nacional Warmi Ñan para continuar recibiendo la protección y atención del servicio.</a:t>
          </a:r>
          <a:endParaRPr lang="es-MX" sz="1000" i="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158750</xdr:colOff>
      <xdr:row>108</xdr:row>
      <xdr:rowOff>27214</xdr:rowOff>
    </xdr:from>
    <xdr:to>
      <xdr:col>21</xdr:col>
      <xdr:colOff>529168</xdr:colOff>
      <xdr:row>112</xdr:row>
      <xdr:rowOff>135467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1BF246E2-1B75-4346-A146-73D769226915}"/>
            </a:ext>
          </a:extLst>
        </xdr:cNvPr>
        <xdr:cNvSpPr/>
      </xdr:nvSpPr>
      <xdr:spPr>
        <a:xfrm>
          <a:off x="7921625" y="20677414"/>
          <a:ext cx="4532843" cy="80357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200" b="1" u="none">
              <a:solidFill>
                <a:srgbClr val="595959"/>
              </a:solidFill>
              <a:latin typeface="Arial Narrow" panose="020B0606020202030204" pitchFamily="34" charset="0"/>
            </a:rPr>
            <a:t>Figura N° 1: </a:t>
          </a:r>
          <a:r>
            <a:rPr lang="es-PE" sz="1200" b="1">
              <a:solidFill>
                <a:srgbClr val="595959"/>
              </a:solidFill>
              <a:latin typeface="Arial Narrow" panose="020B0606020202030204" pitchFamily="34" charset="0"/>
            </a:rPr>
            <a:t>Casos albergados y sus hijas, hijos y acompañantes según departamento</a:t>
          </a:r>
        </a:p>
        <a:p>
          <a:pPr algn="ctr"/>
          <a:r>
            <a:rPr lang="es-PE" sz="1200" b="1">
              <a:solidFill>
                <a:srgbClr val="595959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Enero - Abril, 2025</a:t>
          </a:r>
          <a:endParaRPr lang="es-PE" sz="1200" b="1">
            <a:solidFill>
              <a:srgbClr val="595959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3</xdr:col>
      <xdr:colOff>419506</xdr:colOff>
      <xdr:row>77</xdr:row>
      <xdr:rowOff>149677</xdr:rowOff>
    </xdr:from>
    <xdr:to>
      <xdr:col>19</xdr:col>
      <xdr:colOff>630116</xdr:colOff>
      <xdr:row>78</xdr:row>
      <xdr:rowOff>100861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586A3521-09F4-465A-AE19-E35081C3F654}"/>
            </a:ext>
          </a:extLst>
        </xdr:cNvPr>
        <xdr:cNvSpPr/>
      </xdr:nvSpPr>
      <xdr:spPr>
        <a:xfrm>
          <a:off x="962431" y="14027602"/>
          <a:ext cx="10183285" cy="255984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Casos albergados por lengua materna con la que aprendió</a:t>
          </a:r>
          <a:r>
            <a:rPr lang="es-PE" sz="11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 hablar en su niñez</a:t>
          </a:r>
          <a:r>
            <a:rPr lang="es-PE" sz="11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según tipo de violencia (***)</a:t>
          </a:r>
          <a:endParaRPr lang="es-PE" sz="11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77</xdr:row>
      <xdr:rowOff>149677</xdr:rowOff>
    </xdr:from>
    <xdr:to>
      <xdr:col>3</xdr:col>
      <xdr:colOff>524281</xdr:colOff>
      <xdr:row>78</xdr:row>
      <xdr:rowOff>98898</xdr:rowOff>
    </xdr:to>
    <xdr:sp macro="" textlink="">
      <xdr:nvSpPr>
        <xdr:cNvPr id="41" name="Rectángulo 51">
          <a:extLst>
            <a:ext uri="{FF2B5EF4-FFF2-40B4-BE49-F238E27FC236}">
              <a16:creationId xmlns:a16="http://schemas.microsoft.com/office/drawing/2014/main" id="{255CC1E6-713C-488A-AF44-5ADE8E44115E}"/>
            </a:ext>
          </a:extLst>
        </xdr:cNvPr>
        <xdr:cNvSpPr/>
      </xdr:nvSpPr>
      <xdr:spPr>
        <a:xfrm>
          <a:off x="66675" y="14027602"/>
          <a:ext cx="1000531" cy="25402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7</a:t>
          </a:r>
        </a:p>
      </xdr:txBody>
    </xdr:sp>
    <xdr:clientData/>
  </xdr:twoCellAnchor>
  <xdr:twoCellAnchor>
    <xdr:from>
      <xdr:col>2</xdr:col>
      <xdr:colOff>0</xdr:colOff>
      <xdr:row>87</xdr:row>
      <xdr:rowOff>47626</xdr:rowOff>
    </xdr:from>
    <xdr:to>
      <xdr:col>20</xdr:col>
      <xdr:colOff>20411</xdr:colOff>
      <xdr:row>91</xdr:row>
      <xdr:rowOff>1</xdr:rowOff>
    </xdr:to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D219B161-7AB9-47BD-9E27-12AC9449BB31}"/>
            </a:ext>
          </a:extLst>
        </xdr:cNvPr>
        <xdr:cNvSpPr txBox="1"/>
      </xdr:nvSpPr>
      <xdr:spPr>
        <a:xfrm>
          <a:off x="66675" y="16573501"/>
          <a:ext cx="11202761" cy="4381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1000" i="0">
              <a:solidFill>
                <a:schemeClr val="tx1"/>
              </a:solidFill>
            </a:rPr>
            <a:t>(***)Se considera aquellos casos donde la</a:t>
          </a:r>
          <a:r>
            <a:rPr lang="es-MX" sz="1000" i="0" baseline="0">
              <a:solidFill>
                <a:schemeClr val="tx1"/>
              </a:solidFill>
            </a:rPr>
            <a:t> mujer albergada</a:t>
          </a:r>
          <a:r>
            <a:rPr lang="es-MX" sz="1000" i="0">
              <a:solidFill>
                <a:schemeClr val="tx1"/>
              </a:solidFill>
            </a:rPr>
            <a:t> es mayor a 3 años, según los lineamientos para la generación de servicios con pertinencia cultural a través de la incorporación de la variable étnica en las entidades públicas, mediante Decreto Supremo N° 010-2021-MC.</a:t>
          </a:r>
        </a:p>
      </xdr:txBody>
    </xdr:sp>
    <xdr:clientData/>
  </xdr:twoCellAnchor>
  <xdr:twoCellAnchor>
    <xdr:from>
      <xdr:col>3</xdr:col>
      <xdr:colOff>558801</xdr:colOff>
      <xdr:row>144</xdr:row>
      <xdr:rowOff>174808</xdr:rowOff>
    </xdr:from>
    <xdr:to>
      <xdr:col>9</xdr:col>
      <xdr:colOff>10583</xdr:colOff>
      <xdr:row>147</xdr:row>
      <xdr:rowOff>101595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D30FE1D5-F376-4F98-B4C3-D289DB34A3A6}"/>
            </a:ext>
          </a:extLst>
        </xdr:cNvPr>
        <xdr:cNvSpPr/>
      </xdr:nvSpPr>
      <xdr:spPr>
        <a:xfrm>
          <a:off x="1101726" y="28606933"/>
          <a:ext cx="3538007" cy="52686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albergados </a:t>
          </a:r>
          <a:r>
            <a: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según región, 2022 - 2025</a:t>
          </a:r>
          <a:endParaRPr lang="es-PE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42234</xdr:colOff>
      <xdr:row>144</xdr:row>
      <xdr:rowOff>174802</xdr:rowOff>
    </xdr:from>
    <xdr:to>
      <xdr:col>4</xdr:col>
      <xdr:colOff>84667</xdr:colOff>
      <xdr:row>146</xdr:row>
      <xdr:rowOff>118533</xdr:rowOff>
    </xdr:to>
    <xdr:sp macro="" textlink="">
      <xdr:nvSpPr>
        <xdr:cNvPr id="44" name="Rectángulo 51">
          <a:extLst>
            <a:ext uri="{FF2B5EF4-FFF2-40B4-BE49-F238E27FC236}">
              <a16:creationId xmlns:a16="http://schemas.microsoft.com/office/drawing/2014/main" id="{7F8D3DD2-C3EA-4F28-9A0C-17575A95B7CE}"/>
            </a:ext>
          </a:extLst>
        </xdr:cNvPr>
        <xdr:cNvSpPr/>
      </xdr:nvSpPr>
      <xdr:spPr>
        <a:xfrm>
          <a:off x="42234" y="28606927"/>
          <a:ext cx="1290208" cy="34378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10</a:t>
          </a:r>
        </a:p>
      </xdr:txBody>
    </xdr:sp>
    <xdr:clientData/>
  </xdr:twoCellAnchor>
  <xdr:twoCellAnchor>
    <xdr:from>
      <xdr:col>4</xdr:col>
      <xdr:colOff>47625</xdr:colOff>
      <xdr:row>177</xdr:row>
      <xdr:rowOff>101599</xdr:rowOff>
    </xdr:from>
    <xdr:to>
      <xdr:col>21</xdr:col>
      <xdr:colOff>650718</xdr:colOff>
      <xdr:row>180</xdr:row>
      <xdr:rowOff>15061</xdr:rowOff>
    </xdr:to>
    <xdr:sp macro="" textlink="">
      <xdr:nvSpPr>
        <xdr:cNvPr id="45" name="Rectángulo 44">
          <a:extLst>
            <a:ext uri="{FF2B5EF4-FFF2-40B4-BE49-F238E27FC236}">
              <a16:creationId xmlns:a16="http://schemas.microsoft.com/office/drawing/2014/main" id="{2ADD1C11-2A85-4EE3-94A8-0FF55DA6CA15}"/>
            </a:ext>
          </a:extLst>
        </xdr:cNvPr>
        <xdr:cNvSpPr/>
      </xdr:nvSpPr>
      <xdr:spPr>
        <a:xfrm>
          <a:off x="1295400" y="35115499"/>
          <a:ext cx="11280618" cy="380187"/>
        </a:xfrm>
        <a:prstGeom prst="rect">
          <a:avLst/>
        </a:prstGeom>
        <a:solidFill>
          <a:srgbClr val="757171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6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VARIACIÓN PORCENTUAL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9525</xdr:colOff>
      <xdr:row>177</xdr:row>
      <xdr:rowOff>101599</xdr:rowOff>
    </xdr:from>
    <xdr:to>
      <xdr:col>4</xdr:col>
      <xdr:colOff>114300</xdr:colOff>
      <xdr:row>180</xdr:row>
      <xdr:rowOff>13215</xdr:rowOff>
    </xdr:to>
    <xdr:sp macro="" textlink="">
      <xdr:nvSpPr>
        <xdr:cNvPr id="46" name="Rectángulo 45">
          <a:extLst>
            <a:ext uri="{FF2B5EF4-FFF2-40B4-BE49-F238E27FC236}">
              <a16:creationId xmlns:a16="http://schemas.microsoft.com/office/drawing/2014/main" id="{F76D750B-8601-478B-8C63-FCBFE18EE964}"/>
            </a:ext>
          </a:extLst>
        </xdr:cNvPr>
        <xdr:cNvSpPr/>
      </xdr:nvSpPr>
      <xdr:spPr>
        <a:xfrm>
          <a:off x="9525" y="35115499"/>
          <a:ext cx="1352550" cy="378341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600" b="1">
              <a:solidFill>
                <a:schemeClr val="bg1"/>
              </a:solidFill>
            </a:rPr>
            <a:t>SECCIÓN E</a:t>
          </a:r>
        </a:p>
      </xdr:txBody>
    </xdr:sp>
    <xdr:clientData/>
  </xdr:twoCellAnchor>
  <xdr:twoCellAnchor>
    <xdr:from>
      <xdr:col>3</xdr:col>
      <xdr:colOff>117846</xdr:colOff>
      <xdr:row>181</xdr:row>
      <xdr:rowOff>0</xdr:rowOff>
    </xdr:from>
    <xdr:to>
      <xdr:col>8</xdr:col>
      <xdr:colOff>16933</xdr:colOff>
      <xdr:row>182</xdr:row>
      <xdr:rowOff>347134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C79930FD-0E04-4273-AFE2-2F96F52EC639}"/>
            </a:ext>
          </a:extLst>
        </xdr:cNvPr>
        <xdr:cNvSpPr/>
      </xdr:nvSpPr>
      <xdr:spPr>
        <a:xfrm>
          <a:off x="660771" y="35642550"/>
          <a:ext cx="3423337" cy="64240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los casos albergados del año 2025 en relación al año 2024 </a:t>
          </a:r>
        </a:p>
      </xdr:txBody>
    </xdr:sp>
    <xdr:clientData/>
  </xdr:twoCellAnchor>
  <xdr:twoCellAnchor>
    <xdr:from>
      <xdr:col>2</xdr:col>
      <xdr:colOff>0</xdr:colOff>
      <xdr:row>181</xdr:row>
      <xdr:rowOff>0</xdr:rowOff>
    </xdr:from>
    <xdr:to>
      <xdr:col>3</xdr:col>
      <xdr:colOff>211668</xdr:colOff>
      <xdr:row>182</xdr:row>
      <xdr:rowOff>177800</xdr:rowOff>
    </xdr:to>
    <xdr:sp macro="" textlink="">
      <xdr:nvSpPr>
        <xdr:cNvPr id="48" name="Rectángulo 51">
          <a:extLst>
            <a:ext uri="{FF2B5EF4-FFF2-40B4-BE49-F238E27FC236}">
              <a16:creationId xmlns:a16="http://schemas.microsoft.com/office/drawing/2014/main" id="{808846A0-FC35-4DB5-B39C-226C94A8BE8D}"/>
            </a:ext>
          </a:extLst>
        </xdr:cNvPr>
        <xdr:cNvSpPr/>
      </xdr:nvSpPr>
      <xdr:spPr>
        <a:xfrm>
          <a:off x="66675" y="35642550"/>
          <a:ext cx="687918" cy="47307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11</a:t>
          </a:r>
        </a:p>
      </xdr:txBody>
    </xdr:sp>
    <xdr:clientData/>
  </xdr:twoCellAnchor>
  <xdr:twoCellAnchor>
    <xdr:from>
      <xdr:col>11</xdr:col>
      <xdr:colOff>93423</xdr:colOff>
      <xdr:row>186</xdr:row>
      <xdr:rowOff>114300</xdr:rowOff>
    </xdr:from>
    <xdr:to>
      <xdr:col>21</xdr:col>
      <xdr:colOff>16939</xdr:colOff>
      <xdr:row>197</xdr:row>
      <xdr:rowOff>25717</xdr:rowOff>
    </xdr:to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20A5BEC7-1096-4CC6-B71E-085D52904CE6}"/>
            </a:ext>
          </a:extLst>
        </xdr:cNvPr>
        <xdr:cNvSpPr txBox="1"/>
      </xdr:nvSpPr>
      <xdr:spPr>
        <a:xfrm>
          <a:off x="5979873" y="37547550"/>
          <a:ext cx="5962366" cy="701992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/>
            <a:t>Respecto a</a:t>
          </a:r>
          <a:r>
            <a:rPr lang="es-PE" sz="1100" b="0" i="1" baseline="0"/>
            <a:t> los</a:t>
          </a:r>
          <a:r>
            <a:rPr lang="es-PE" sz="1100" b="0" i="1"/>
            <a:t> casos albergados en</a:t>
          </a:r>
          <a:r>
            <a:rPr lang="es-PE" sz="1100" b="0" i="1" baseline="0"/>
            <a:t> </a:t>
          </a:r>
          <a:r>
            <a:rPr lang="es-PE" sz="1100" b="0" i="1"/>
            <a:t>los HRT, se observa un incremento de 102,4 puntos porcentuales en el periodo de enero a abril</a:t>
          </a:r>
          <a:r>
            <a:rPr lang="es-PE" sz="1100" b="0" i="1" baseline="0"/>
            <a:t> </a:t>
          </a:r>
          <a:r>
            <a:rPr lang="es-PE" sz="1100" b="0" i="1"/>
            <a:t>de 2025 frente a lo registrado en el mismo periodo del año anterior.</a:t>
          </a:r>
        </a:p>
      </xdr:txBody>
    </xdr:sp>
    <xdr:clientData/>
  </xdr:twoCellAnchor>
  <xdr:twoCellAnchor>
    <xdr:from>
      <xdr:col>8</xdr:col>
      <xdr:colOff>182421</xdr:colOff>
      <xdr:row>187</xdr:row>
      <xdr:rowOff>142875</xdr:rowOff>
    </xdr:from>
    <xdr:to>
      <xdr:col>10</xdr:col>
      <xdr:colOff>586324</xdr:colOff>
      <xdr:row>197</xdr:row>
      <xdr:rowOff>17336</xdr:rowOff>
    </xdr:to>
    <xdr:sp macro="" textlink="">
      <xdr:nvSpPr>
        <xdr:cNvPr id="50" name="Flecha a la derecha con bandas 9">
          <a:extLst>
            <a:ext uri="{FF2B5EF4-FFF2-40B4-BE49-F238E27FC236}">
              <a16:creationId xmlns:a16="http://schemas.microsoft.com/office/drawing/2014/main" id="{388330F8-67B4-4203-93F4-570B9A3CDE79}"/>
            </a:ext>
          </a:extLst>
        </xdr:cNvPr>
        <xdr:cNvSpPr/>
      </xdr:nvSpPr>
      <xdr:spPr bwMode="auto">
        <a:xfrm>
          <a:off x="4249596" y="37823775"/>
          <a:ext cx="1518328" cy="417386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7</xdr:col>
      <xdr:colOff>306660</xdr:colOff>
      <xdr:row>1</xdr:row>
      <xdr:rowOff>504424</xdr:rowOff>
    </xdr:to>
    <xdr:pic>
      <xdr:nvPicPr>
        <xdr:cNvPr id="51" name="Imagen 50" descr="C:\Users\WCHIPAYO\Downloads\Programa Nacional warmi ñan-01.png">
          <a:extLst>
            <a:ext uri="{FF2B5EF4-FFF2-40B4-BE49-F238E27FC236}">
              <a16:creationId xmlns:a16="http://schemas.microsoft.com/office/drawing/2014/main" id="{CA3CC55F-A0D9-4A64-BD7B-11ADA3CFF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0"/>
          <a:ext cx="3630885" cy="504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247649</xdr:colOff>
      <xdr:row>111</xdr:row>
      <xdr:rowOff>161924</xdr:rowOff>
    </xdr:from>
    <xdr:to>
      <xdr:col>21</xdr:col>
      <xdr:colOff>591364</xdr:colOff>
      <xdr:row>133</xdr:row>
      <xdr:rowOff>76199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F01C5DEE-37E7-4D70-9776-4A1AD486E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667749" y="21307424"/>
          <a:ext cx="3848915" cy="4791075"/>
        </a:xfrm>
        <a:prstGeom prst="rect">
          <a:avLst/>
        </a:prstGeom>
      </xdr:spPr>
    </xdr:pic>
    <xdr:clientData/>
  </xdr:twoCellAnchor>
  <xdr:twoCellAnchor editAs="oneCell">
    <xdr:from>
      <xdr:col>15</xdr:col>
      <xdr:colOff>323849</xdr:colOff>
      <xdr:row>128</xdr:row>
      <xdr:rowOff>209550</xdr:rowOff>
    </xdr:from>
    <xdr:to>
      <xdr:col>18</xdr:col>
      <xdr:colOff>421584</xdr:colOff>
      <xdr:row>133</xdr:row>
      <xdr:rowOff>95250</xdr:rowOff>
    </xdr:to>
    <xdr:pic>
      <xdr:nvPicPr>
        <xdr:cNvPr id="53" name="Imagen 52">
          <a:extLst>
            <a:ext uri="{FF2B5EF4-FFF2-40B4-BE49-F238E27FC236}">
              <a16:creationId xmlns:a16="http://schemas.microsoft.com/office/drawing/2014/main" id="{18E32FCE-55C7-45BF-BCEE-CF603753D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743949" y="25136475"/>
          <a:ext cx="1640785" cy="981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bajos%202025/cierre%20de%20bases%20abril/Res&#250;menes%20Estad&#237;sticos%20-%20Abril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l CEM"/>
      <sheetName val="Feminicidio"/>
      <sheetName val="AP"/>
      <sheetName val="Linea 100"/>
      <sheetName val="CHAT 100"/>
      <sheetName val="SAU"/>
      <sheetName val="SAR - Casos"/>
      <sheetName val="ER - Acciones"/>
      <sheetName val="CAI"/>
      <sheetName val="REVIESFO"/>
      <sheetName val="EE"/>
      <sheetName val="SAM"/>
      <sheetName val="H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5">
          <cell r="R15" t="str">
            <v>Casos albergados</v>
          </cell>
          <cell r="S15">
            <v>0.4435215946843854</v>
          </cell>
        </row>
        <row r="16">
          <cell r="R16" t="str">
            <v>Hijas, hijos y acompañantes</v>
          </cell>
          <cell r="S16">
            <v>0.55647840531561465</v>
          </cell>
        </row>
        <row r="34">
          <cell r="G34" t="str">
            <v>Fiscalía</v>
          </cell>
          <cell r="H34" t="str">
            <v>Juzgado</v>
          </cell>
          <cell r="I34" t="str">
            <v>SAU</v>
          </cell>
          <cell r="J34" t="str">
            <v>CEM</v>
          </cell>
          <cell r="K34" t="str">
            <v>HRT</v>
          </cell>
        </row>
        <row r="41">
          <cell r="G41">
            <v>2.4305555555555556E-2</v>
          </cell>
          <cell r="H41">
            <v>5.5555555555555552E-2</v>
          </cell>
          <cell r="I41">
            <v>7.6388888888888895E-2</v>
          </cell>
          <cell r="J41">
            <v>0.84027777777777779</v>
          </cell>
          <cell r="K41">
            <v>3.472222222222222E-3</v>
          </cell>
        </row>
        <row r="53">
          <cell r="O53" t="str">
            <v>Económica o patrimonial</v>
          </cell>
          <cell r="P53">
            <v>3.472222222222222E-3</v>
          </cell>
        </row>
        <row r="54">
          <cell r="O54" t="str">
            <v>Psicológica</v>
          </cell>
          <cell r="P54">
            <v>0.2361111111111111</v>
          </cell>
        </row>
        <row r="55">
          <cell r="O55" t="str">
            <v>Física</v>
          </cell>
          <cell r="P55">
            <v>0.46875</v>
          </cell>
        </row>
        <row r="56">
          <cell r="O56" t="str">
            <v>Sexual</v>
          </cell>
          <cell r="P56">
            <v>0.29166666666666669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D574D-85B4-473F-BA27-E64C33DCF264}">
  <sheetPr>
    <tabColor theme="1" tint="0.14999847407452621"/>
  </sheetPr>
  <dimension ref="A1:AJ200"/>
  <sheetViews>
    <sheetView showGridLines="0" tabSelected="1" view="pageBreakPreview" topLeftCell="B1" zoomScale="112" zoomScaleNormal="90" zoomScaleSheetLayoutView="112" workbookViewId="0">
      <selection activeCell="A400" sqref="A400"/>
    </sheetView>
  </sheetViews>
  <sheetFormatPr baseColWidth="10" defaultColWidth="5.5703125" defaultRowHeight="15" x14ac:dyDescent="0.25"/>
  <cols>
    <col min="1" max="1" width="2.5703125" style="1" hidden="1" customWidth="1"/>
    <col min="2" max="2" width="1" style="1" customWidth="1"/>
    <col min="3" max="3" width="7.140625" style="1" customWidth="1"/>
    <col min="4" max="4" width="10.5703125" style="1" customWidth="1"/>
    <col min="5" max="5" width="11.7109375" style="1" customWidth="1"/>
    <col min="6" max="6" width="11.140625" style="1" customWidth="1"/>
    <col min="7" max="7" width="9.28515625" style="1" customWidth="1"/>
    <col min="8" max="8" width="10.140625" style="1" customWidth="1"/>
    <col min="9" max="9" width="8.42578125" style="1" customWidth="1"/>
    <col min="10" max="10" width="8.28515625" style="1" customWidth="1"/>
    <col min="11" max="12" width="10.5703125" style="1" customWidth="1"/>
    <col min="13" max="13" width="8.42578125" style="1" customWidth="1"/>
    <col min="14" max="14" width="9.140625" style="1" customWidth="1"/>
    <col min="15" max="15" width="9.85546875" style="1" customWidth="1"/>
    <col min="16" max="16" width="7.140625" style="1" customWidth="1"/>
    <col min="17" max="17" width="7.7109375" style="1" customWidth="1"/>
    <col min="18" max="19" width="8.28515625" style="1" customWidth="1"/>
    <col min="20" max="20" width="11" style="1" customWidth="1"/>
    <col min="21" max="21" width="10.140625" style="1" customWidth="1"/>
    <col min="22" max="22" width="11.28515625" style="1" customWidth="1"/>
    <col min="23" max="23" width="9.140625" style="1" customWidth="1"/>
    <col min="24" max="24" width="6.140625" style="1" customWidth="1"/>
    <col min="25" max="25" width="0.85546875" style="1" customWidth="1"/>
    <col min="26" max="26" width="9.5703125" style="1" bestFit="1" customWidth="1"/>
    <col min="27" max="27" width="7" style="1" customWidth="1"/>
    <col min="28" max="28" width="7.140625" style="1" bestFit="1" customWidth="1"/>
    <col min="29" max="29" width="5.5703125" style="1"/>
    <col min="30" max="30" width="6.85546875" style="1" bestFit="1" customWidth="1"/>
    <col min="31" max="16384" width="5.5703125" style="1"/>
  </cols>
  <sheetData>
    <row r="1" spans="2:35" ht="4.9000000000000004" customHeight="1" x14ac:dyDescent="0.25">
      <c r="L1" s="2"/>
      <c r="M1" s="2"/>
      <c r="N1" s="2"/>
      <c r="O1" s="2"/>
      <c r="P1" s="2"/>
      <c r="Q1" s="2"/>
      <c r="R1" s="2"/>
      <c r="S1" s="2"/>
      <c r="T1" s="2"/>
    </row>
    <row r="2" spans="2:35" ht="55.5" customHeight="1" x14ac:dyDescent="0.25"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2:35" ht="22.5" customHeight="1" x14ac:dyDescent="0.25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</row>
    <row r="4" spans="2:35" s="2" customFormat="1" ht="12" customHeight="1" x14ac:dyDescent="0.25">
      <c r="B4" s="7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</row>
    <row r="5" spans="2:35" s="8" customFormat="1" ht="20.25" customHeight="1" x14ac:dyDescent="0.25"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2:35" s="2" customFormat="1" ht="4.5" customHeight="1" x14ac:dyDescent="0.25">
      <c r="H6" s="10"/>
      <c r="T6" s="11"/>
    </row>
    <row r="7" spans="2:35" ht="42" customHeight="1" x14ac:dyDescent="0.25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2:35" ht="8.25" customHeight="1" x14ac:dyDescent="0.25"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2:35" ht="17.25" customHeight="1" x14ac:dyDescent="0.25"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spans="2:35" ht="11.25" customHeight="1" x14ac:dyDescent="0.25"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</row>
    <row r="11" spans="2:35" s="15" customFormat="1" ht="15.75" customHeight="1" x14ac:dyDescent="0.25">
      <c r="C11" s="16"/>
      <c r="D11" s="17"/>
      <c r="E11" s="18"/>
      <c r="F11" s="18"/>
      <c r="G11" s="18"/>
      <c r="H11" s="18"/>
      <c r="I11" s="18"/>
      <c r="J11" s="18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AA11" s="1"/>
      <c r="AB11" s="1"/>
      <c r="AC11" s="1"/>
      <c r="AD11" s="1"/>
      <c r="AE11" s="1"/>
      <c r="AF11" s="1"/>
      <c r="AG11" s="1"/>
      <c r="AH11" s="1"/>
      <c r="AI11" s="1"/>
    </row>
    <row r="12" spans="2:35" s="15" customFormat="1" ht="12" customHeight="1" x14ac:dyDescent="0.25">
      <c r="C12" s="20"/>
      <c r="D12" s="20"/>
      <c r="E12" s="20"/>
      <c r="F12" s="20"/>
      <c r="G12" s="20"/>
      <c r="H12" s="20"/>
      <c r="I12" s="20"/>
      <c r="J12" s="20"/>
      <c r="AA12" s="1"/>
      <c r="AB12" s="1"/>
      <c r="AC12" s="1"/>
      <c r="AD12" s="1"/>
      <c r="AE12" s="1"/>
      <c r="AF12" s="1"/>
      <c r="AG12" s="1"/>
      <c r="AH12" s="1"/>
      <c r="AI12" s="1"/>
    </row>
    <row r="13" spans="2:35" s="15" customFormat="1" ht="15.95" customHeight="1" x14ac:dyDescent="0.25">
      <c r="C13" s="21" t="s">
        <v>0</v>
      </c>
      <c r="D13" s="21"/>
      <c r="E13" s="22" t="s">
        <v>1</v>
      </c>
      <c r="F13" s="23"/>
      <c r="G13" s="24" t="s">
        <v>2</v>
      </c>
      <c r="H13" s="24"/>
      <c r="I13" s="24"/>
      <c r="J13" s="25"/>
      <c r="K13" s="26" t="s">
        <v>3</v>
      </c>
      <c r="L13" s="24"/>
      <c r="M13" s="24"/>
      <c r="N13" s="24"/>
      <c r="O13" s="27"/>
      <c r="P13" s="28"/>
      <c r="Q13" s="28"/>
      <c r="R13" s="29"/>
      <c r="S13" s="29"/>
      <c r="T13" s="29"/>
      <c r="U13" s="28"/>
      <c r="V13" s="27"/>
      <c r="AA13" s="1"/>
      <c r="AB13" s="1"/>
      <c r="AC13" s="1"/>
      <c r="AD13" s="1"/>
      <c r="AE13" s="1"/>
      <c r="AF13" s="1"/>
      <c r="AG13" s="1"/>
      <c r="AH13" s="1"/>
      <c r="AI13" s="1"/>
    </row>
    <row r="14" spans="2:35" s="15" customFormat="1" ht="15.95" customHeight="1" x14ac:dyDescent="0.25">
      <c r="C14" s="21"/>
      <c r="D14" s="21"/>
      <c r="E14" s="22"/>
      <c r="F14" s="23"/>
      <c r="G14" s="30" t="s">
        <v>1</v>
      </c>
      <c r="H14" s="31" t="s">
        <v>4</v>
      </c>
      <c r="I14" s="31" t="s">
        <v>5</v>
      </c>
      <c r="J14" s="31"/>
      <c r="K14" s="30" t="s">
        <v>1</v>
      </c>
      <c r="L14" s="31" t="s">
        <v>6</v>
      </c>
      <c r="M14" s="31" t="s">
        <v>7</v>
      </c>
      <c r="N14" s="31"/>
      <c r="O14" s="27"/>
      <c r="AA14" s="1"/>
      <c r="AB14" s="1"/>
      <c r="AC14" s="1"/>
      <c r="AD14" s="1"/>
      <c r="AE14" s="1"/>
      <c r="AF14" s="1"/>
      <c r="AG14" s="1"/>
      <c r="AH14" s="1"/>
      <c r="AI14" s="1"/>
    </row>
    <row r="15" spans="2:35" s="15" customFormat="1" ht="10.5" customHeight="1" x14ac:dyDescent="0.25">
      <c r="C15" s="21"/>
      <c r="D15" s="21"/>
      <c r="E15" s="22"/>
      <c r="F15" s="23"/>
      <c r="G15" s="32"/>
      <c r="H15" s="33"/>
      <c r="I15" s="33"/>
      <c r="J15" s="33"/>
      <c r="K15" s="32"/>
      <c r="L15" s="33"/>
      <c r="M15" s="33"/>
      <c r="N15" s="33"/>
      <c r="O15" s="27"/>
      <c r="R15" s="34" t="s">
        <v>2</v>
      </c>
      <c r="S15" s="35">
        <f>G29</f>
        <v>0.4435215946843854</v>
      </c>
      <c r="AA15" s="1"/>
      <c r="AB15" s="1"/>
      <c r="AC15" s="1"/>
      <c r="AD15" s="1"/>
      <c r="AE15" s="1"/>
      <c r="AF15" s="1"/>
      <c r="AG15" s="1"/>
      <c r="AH15" s="1"/>
      <c r="AI15" s="1"/>
    </row>
    <row r="16" spans="2:35" s="15" customFormat="1" ht="16.149999999999999" customHeight="1" x14ac:dyDescent="0.25">
      <c r="C16" s="36" t="s">
        <v>8</v>
      </c>
      <c r="D16" s="37"/>
      <c r="E16" s="38">
        <f t="shared" ref="E16:E29" si="0">SUM(G16,K16)</f>
        <v>282</v>
      </c>
      <c r="F16" s="39"/>
      <c r="G16" s="37">
        <f>SUM(H16:I16)</f>
        <v>126</v>
      </c>
      <c r="H16" s="40">
        <v>62</v>
      </c>
      <c r="I16" s="41">
        <v>64</v>
      </c>
      <c r="J16" s="42"/>
      <c r="K16" s="37">
        <f>SUM(L16:M16)</f>
        <v>156</v>
      </c>
      <c r="L16" s="40">
        <v>75</v>
      </c>
      <c r="M16" s="43">
        <v>81</v>
      </c>
      <c r="N16" s="43"/>
      <c r="O16" s="27"/>
      <c r="R16" s="34" t="s">
        <v>3</v>
      </c>
      <c r="S16" s="35">
        <f>K29</f>
        <v>0.55647840531561465</v>
      </c>
      <c r="AA16" s="1"/>
      <c r="AB16" s="1"/>
      <c r="AC16" s="1"/>
      <c r="AD16" s="1"/>
      <c r="AE16" s="1"/>
      <c r="AF16" s="1"/>
      <c r="AG16" s="1"/>
      <c r="AH16" s="1"/>
      <c r="AI16" s="1"/>
    </row>
    <row r="17" spans="2:35" s="15" customFormat="1" ht="16.149999999999999" customHeight="1" x14ac:dyDescent="0.25">
      <c r="C17" s="36" t="s">
        <v>9</v>
      </c>
      <c r="D17" s="37"/>
      <c r="E17" s="38">
        <f t="shared" si="0"/>
        <v>266</v>
      </c>
      <c r="F17" s="39"/>
      <c r="G17" s="37">
        <f t="shared" ref="G17:G27" si="1">SUM(H17:I17)</f>
        <v>115</v>
      </c>
      <c r="H17" s="40">
        <v>59</v>
      </c>
      <c r="I17" s="41">
        <v>56</v>
      </c>
      <c r="J17" s="42"/>
      <c r="K17" s="37">
        <f t="shared" ref="K17:K27" si="2">SUM(L17:M17)</f>
        <v>151</v>
      </c>
      <c r="L17" s="40">
        <v>78</v>
      </c>
      <c r="M17" s="43">
        <v>73</v>
      </c>
      <c r="N17" s="43"/>
      <c r="O17" s="27"/>
      <c r="R17" s="34"/>
      <c r="S17" s="35"/>
      <c r="AA17" s="1"/>
      <c r="AB17" s="1"/>
      <c r="AC17" s="1"/>
      <c r="AD17" s="1"/>
      <c r="AE17" s="1"/>
      <c r="AF17" s="1"/>
      <c r="AG17" s="1"/>
      <c r="AH17" s="1"/>
      <c r="AI17" s="1"/>
    </row>
    <row r="18" spans="2:35" s="15" customFormat="1" ht="16.149999999999999" customHeight="1" x14ac:dyDescent="0.25">
      <c r="C18" s="36" t="s">
        <v>10</v>
      </c>
      <c r="D18" s="37"/>
      <c r="E18" s="38">
        <f t="shared" si="0"/>
        <v>319</v>
      </c>
      <c r="F18" s="39"/>
      <c r="G18" s="37">
        <f t="shared" si="1"/>
        <v>140</v>
      </c>
      <c r="H18" s="40">
        <v>80</v>
      </c>
      <c r="I18" s="41">
        <v>60</v>
      </c>
      <c r="J18" s="42"/>
      <c r="K18" s="37">
        <f t="shared" si="2"/>
        <v>179</v>
      </c>
      <c r="L18" s="40">
        <v>93</v>
      </c>
      <c r="M18" s="43">
        <v>86</v>
      </c>
      <c r="N18" s="43"/>
      <c r="O18" s="27"/>
      <c r="R18" s="34"/>
      <c r="S18" s="35"/>
      <c r="AA18" s="1"/>
      <c r="AB18" s="1"/>
      <c r="AC18" s="1"/>
      <c r="AD18" s="1"/>
      <c r="AE18" s="1"/>
      <c r="AF18" s="1"/>
      <c r="AG18" s="1"/>
      <c r="AH18" s="1"/>
      <c r="AI18" s="1"/>
    </row>
    <row r="19" spans="2:35" s="15" customFormat="1" ht="16.149999999999999" customHeight="1" thickBot="1" x14ac:dyDescent="0.3">
      <c r="C19" s="36" t="s">
        <v>11</v>
      </c>
      <c r="D19" s="37"/>
      <c r="E19" s="38">
        <f t="shared" si="0"/>
        <v>337</v>
      </c>
      <c r="F19" s="39"/>
      <c r="G19" s="37">
        <f t="shared" si="1"/>
        <v>153</v>
      </c>
      <c r="H19" s="40">
        <v>87</v>
      </c>
      <c r="I19" s="41">
        <v>66</v>
      </c>
      <c r="J19" s="42"/>
      <c r="K19" s="37">
        <f t="shared" si="2"/>
        <v>184</v>
      </c>
      <c r="L19" s="40">
        <v>101</v>
      </c>
      <c r="M19" s="43">
        <v>83</v>
      </c>
      <c r="N19" s="43"/>
      <c r="O19" s="27"/>
      <c r="R19" s="34"/>
      <c r="S19" s="35"/>
      <c r="AA19" s="1"/>
      <c r="AB19" s="1"/>
      <c r="AC19" s="1"/>
      <c r="AD19" s="1"/>
      <c r="AE19" s="1"/>
      <c r="AF19" s="1"/>
      <c r="AG19" s="1"/>
      <c r="AH19" s="1"/>
      <c r="AI19" s="1"/>
    </row>
    <row r="20" spans="2:35" s="15" customFormat="1" ht="16.149999999999999" hidden="1" customHeight="1" x14ac:dyDescent="0.25">
      <c r="C20" s="36" t="s">
        <v>12</v>
      </c>
      <c r="D20" s="37"/>
      <c r="E20" s="38">
        <f t="shared" si="0"/>
        <v>0</v>
      </c>
      <c r="F20" s="39"/>
      <c r="G20" s="37">
        <f t="shared" si="1"/>
        <v>0</v>
      </c>
      <c r="H20" s="40"/>
      <c r="I20" s="41"/>
      <c r="J20" s="42"/>
      <c r="K20" s="37">
        <f t="shared" si="2"/>
        <v>0</v>
      </c>
      <c r="L20" s="40"/>
      <c r="M20" s="43"/>
      <c r="N20" s="43"/>
      <c r="O20" s="27"/>
      <c r="R20" s="34"/>
      <c r="S20" s="35"/>
      <c r="AA20" s="1"/>
      <c r="AB20" s="1"/>
      <c r="AC20" s="1"/>
      <c r="AD20" s="1"/>
      <c r="AE20" s="1"/>
      <c r="AF20" s="1"/>
      <c r="AG20" s="1"/>
      <c r="AH20" s="1"/>
      <c r="AI20" s="1"/>
    </row>
    <row r="21" spans="2:35" s="15" customFormat="1" ht="16.149999999999999" hidden="1" customHeight="1" x14ac:dyDescent="0.25">
      <c r="C21" s="36" t="s">
        <v>13</v>
      </c>
      <c r="D21" s="37"/>
      <c r="E21" s="38">
        <f t="shared" si="0"/>
        <v>0</v>
      </c>
      <c r="F21" s="39"/>
      <c r="G21" s="37">
        <f t="shared" si="1"/>
        <v>0</v>
      </c>
      <c r="H21" s="40"/>
      <c r="I21" s="41"/>
      <c r="J21" s="42"/>
      <c r="K21" s="37">
        <f t="shared" si="2"/>
        <v>0</v>
      </c>
      <c r="L21" s="40"/>
      <c r="M21" s="43"/>
      <c r="N21" s="43"/>
      <c r="O21" s="27"/>
      <c r="R21" s="34"/>
      <c r="S21" s="35"/>
      <c r="AA21" s="1"/>
      <c r="AB21" s="1"/>
      <c r="AC21" s="1"/>
      <c r="AD21" s="1"/>
      <c r="AE21" s="1"/>
      <c r="AF21" s="1"/>
      <c r="AG21" s="1"/>
      <c r="AH21" s="1"/>
      <c r="AI21" s="1"/>
    </row>
    <row r="22" spans="2:35" s="15" customFormat="1" ht="16.149999999999999" hidden="1" customHeight="1" x14ac:dyDescent="0.25">
      <c r="C22" s="36" t="s">
        <v>14</v>
      </c>
      <c r="D22" s="37"/>
      <c r="E22" s="38">
        <f t="shared" si="0"/>
        <v>0</v>
      </c>
      <c r="F22" s="39"/>
      <c r="G22" s="37">
        <f t="shared" si="1"/>
        <v>0</v>
      </c>
      <c r="H22" s="40"/>
      <c r="I22" s="41"/>
      <c r="J22" s="42"/>
      <c r="K22" s="37">
        <f t="shared" si="2"/>
        <v>0</v>
      </c>
      <c r="L22" s="40"/>
      <c r="M22" s="43"/>
      <c r="N22" s="43"/>
      <c r="O22" s="27"/>
      <c r="R22" s="34"/>
      <c r="S22" s="35"/>
      <c r="AA22" s="1"/>
      <c r="AB22" s="1"/>
      <c r="AC22" s="1"/>
      <c r="AD22" s="1"/>
      <c r="AE22" s="1"/>
      <c r="AF22" s="1"/>
      <c r="AG22" s="1"/>
      <c r="AH22" s="1"/>
      <c r="AI22" s="1"/>
    </row>
    <row r="23" spans="2:35" s="15" customFormat="1" ht="16.149999999999999" hidden="1" customHeight="1" x14ac:dyDescent="0.25">
      <c r="C23" s="36" t="s">
        <v>15</v>
      </c>
      <c r="D23" s="37"/>
      <c r="E23" s="38">
        <f t="shared" si="0"/>
        <v>0</v>
      </c>
      <c r="F23" s="39"/>
      <c r="G23" s="37">
        <f t="shared" si="1"/>
        <v>0</v>
      </c>
      <c r="H23" s="40"/>
      <c r="I23" s="41"/>
      <c r="J23" s="42"/>
      <c r="K23" s="37">
        <f t="shared" si="2"/>
        <v>0</v>
      </c>
      <c r="L23" s="40"/>
      <c r="M23" s="43"/>
      <c r="N23" s="43"/>
      <c r="O23" s="27"/>
      <c r="R23" s="34"/>
      <c r="S23" s="35"/>
      <c r="AA23" s="1"/>
      <c r="AB23" s="1"/>
      <c r="AC23" s="1"/>
      <c r="AD23" s="1"/>
      <c r="AE23" s="1"/>
      <c r="AF23" s="1"/>
      <c r="AG23" s="1"/>
      <c r="AH23" s="1"/>
      <c r="AI23" s="1"/>
    </row>
    <row r="24" spans="2:35" s="15" customFormat="1" ht="16.149999999999999" hidden="1" customHeight="1" x14ac:dyDescent="0.25">
      <c r="C24" s="36" t="s">
        <v>16</v>
      </c>
      <c r="D24" s="37"/>
      <c r="E24" s="38">
        <f>SUM(G24,K24)</f>
        <v>0</v>
      </c>
      <c r="F24" s="39"/>
      <c r="G24" s="37">
        <f>SUM(H24:I24)</f>
        <v>0</v>
      </c>
      <c r="H24" s="40"/>
      <c r="I24" s="41"/>
      <c r="J24" s="42"/>
      <c r="K24" s="37">
        <f>SUM(L24:M24)</f>
        <v>0</v>
      </c>
      <c r="L24" s="40"/>
      <c r="M24" s="43"/>
      <c r="N24" s="43"/>
      <c r="O24" s="27"/>
      <c r="R24" s="34"/>
      <c r="S24" s="35"/>
      <c r="AA24" s="1"/>
      <c r="AB24" s="1"/>
      <c r="AC24" s="1"/>
      <c r="AD24" s="1"/>
      <c r="AE24" s="1"/>
      <c r="AF24" s="1"/>
      <c r="AG24" s="1"/>
      <c r="AH24" s="1"/>
      <c r="AI24" s="1"/>
    </row>
    <row r="25" spans="2:35" s="15" customFormat="1" ht="16.149999999999999" hidden="1" customHeight="1" x14ac:dyDescent="0.25">
      <c r="C25" s="36" t="s">
        <v>17</v>
      </c>
      <c r="D25" s="37"/>
      <c r="E25" s="38">
        <f>SUM(G25,K25)</f>
        <v>0</v>
      </c>
      <c r="F25" s="39"/>
      <c r="G25" s="37">
        <f>SUM(H25:I25)</f>
        <v>0</v>
      </c>
      <c r="H25" s="40"/>
      <c r="I25" s="41"/>
      <c r="J25" s="42"/>
      <c r="K25" s="37">
        <f>SUM(L25:M25)</f>
        <v>0</v>
      </c>
      <c r="L25" s="40"/>
      <c r="M25" s="43"/>
      <c r="N25" s="43"/>
      <c r="O25" s="27"/>
      <c r="R25" s="34"/>
      <c r="S25" s="35"/>
      <c r="AA25" s="1"/>
      <c r="AB25" s="1"/>
      <c r="AC25" s="1"/>
      <c r="AD25" s="1"/>
      <c r="AE25" s="1"/>
      <c r="AF25" s="1"/>
      <c r="AG25" s="1"/>
      <c r="AH25" s="1"/>
      <c r="AI25" s="1"/>
    </row>
    <row r="26" spans="2:35" s="15" customFormat="1" ht="16.149999999999999" hidden="1" customHeight="1" x14ac:dyDescent="0.25">
      <c r="C26" s="36" t="s">
        <v>18</v>
      </c>
      <c r="D26" s="37"/>
      <c r="E26" s="38">
        <f>SUM(G26,K26)</f>
        <v>0</v>
      </c>
      <c r="F26" s="39"/>
      <c r="G26" s="37">
        <f>SUM(H26:I26)</f>
        <v>0</v>
      </c>
      <c r="H26" s="40"/>
      <c r="I26" s="41"/>
      <c r="J26" s="42"/>
      <c r="K26" s="37">
        <f>SUM(L26:M26)</f>
        <v>0</v>
      </c>
      <c r="L26" s="40"/>
      <c r="M26" s="43"/>
      <c r="N26" s="43"/>
      <c r="O26" s="27"/>
      <c r="R26" s="34"/>
      <c r="S26" s="35"/>
      <c r="AA26" s="1"/>
      <c r="AB26" s="1"/>
      <c r="AC26" s="1"/>
      <c r="AD26" s="1"/>
      <c r="AE26" s="1"/>
      <c r="AF26" s="1"/>
      <c r="AG26" s="1"/>
      <c r="AH26" s="1"/>
      <c r="AI26" s="1"/>
    </row>
    <row r="27" spans="2:35" s="15" customFormat="1" ht="16.149999999999999" hidden="1" customHeight="1" thickBot="1" x14ac:dyDescent="0.3">
      <c r="C27" s="44" t="s">
        <v>19</v>
      </c>
      <c r="D27" s="44"/>
      <c r="E27" s="45">
        <f t="shared" si="0"/>
        <v>0</v>
      </c>
      <c r="F27" s="46"/>
      <c r="G27" s="47">
        <f t="shared" si="1"/>
        <v>0</v>
      </c>
      <c r="H27" s="48"/>
      <c r="I27" s="49"/>
      <c r="J27" s="50"/>
      <c r="K27" s="47">
        <f t="shared" si="2"/>
        <v>0</v>
      </c>
      <c r="L27" s="48"/>
      <c r="M27" s="50"/>
      <c r="N27" s="50"/>
      <c r="O27" s="27"/>
      <c r="AA27" s="1"/>
      <c r="AB27" s="1"/>
      <c r="AC27" s="1"/>
      <c r="AD27" s="1"/>
      <c r="AE27" s="1"/>
      <c r="AF27" s="1"/>
      <c r="AG27" s="1"/>
      <c r="AH27" s="1"/>
      <c r="AI27" s="1"/>
    </row>
    <row r="28" spans="2:35" s="15" customFormat="1" ht="17.25" customHeight="1" x14ac:dyDescent="0.25">
      <c r="C28" s="51" t="s">
        <v>1</v>
      </c>
      <c r="D28" s="51"/>
      <c r="E28" s="52">
        <f>SUM(E16:E27)</f>
        <v>1204</v>
      </c>
      <c r="F28" s="53"/>
      <c r="G28" s="54">
        <f>SUM(G16:G27)</f>
        <v>534</v>
      </c>
      <c r="H28" s="55">
        <f>SUM(H16:H27)</f>
        <v>288</v>
      </c>
      <c r="I28" s="56">
        <f>SUM(I16:I27)</f>
        <v>246</v>
      </c>
      <c r="J28" s="56"/>
      <c r="K28" s="54">
        <f>SUM(K16:K27)</f>
        <v>670</v>
      </c>
      <c r="L28" s="55">
        <f>SUM(L16:L27)</f>
        <v>347</v>
      </c>
      <c r="M28" s="56">
        <f>SUM(M16:M27)</f>
        <v>323</v>
      </c>
      <c r="N28" s="56"/>
      <c r="O28" s="27"/>
      <c r="AA28" s="1"/>
      <c r="AB28" s="1"/>
      <c r="AC28" s="1"/>
      <c r="AD28" s="1"/>
      <c r="AE28" s="1"/>
      <c r="AF28" s="1"/>
      <c r="AG28" s="1"/>
      <c r="AH28" s="1"/>
      <c r="AI28" s="1"/>
    </row>
    <row r="29" spans="2:35" s="15" customFormat="1" ht="17.25" customHeight="1" thickBot="1" x14ac:dyDescent="0.3">
      <c r="C29" s="57" t="s">
        <v>20</v>
      </c>
      <c r="D29" s="57"/>
      <c r="E29" s="58">
        <f t="shared" si="0"/>
        <v>1</v>
      </c>
      <c r="F29" s="59"/>
      <c r="G29" s="60">
        <f>G28/$E28</f>
        <v>0.4435215946843854</v>
      </c>
      <c r="H29" s="60">
        <f>H28/$E28</f>
        <v>0.23920265780730898</v>
      </c>
      <c r="I29" s="61">
        <f>I28/$E28</f>
        <v>0.20431893687707642</v>
      </c>
      <c r="J29" s="61"/>
      <c r="K29" s="60">
        <f>K28/$E28</f>
        <v>0.55647840531561465</v>
      </c>
      <c r="L29" s="60">
        <f>L28/$E28</f>
        <v>0.28820598006644516</v>
      </c>
      <c r="M29" s="61">
        <f>M28/$E28</f>
        <v>0.26827242524916944</v>
      </c>
      <c r="N29" s="61"/>
      <c r="O29" s="27"/>
      <c r="AA29" s="1"/>
      <c r="AB29" s="1"/>
      <c r="AC29" s="1"/>
      <c r="AD29" s="1"/>
      <c r="AE29" s="1"/>
      <c r="AF29" s="1"/>
      <c r="AG29" s="1"/>
      <c r="AH29" s="1"/>
      <c r="AI29" s="1"/>
    </row>
    <row r="30" spans="2:35" s="15" customFormat="1" ht="15" customHeight="1" x14ac:dyDescent="0.25">
      <c r="C30" s="20"/>
      <c r="D30" s="20"/>
      <c r="E30" s="20"/>
      <c r="F30" s="20"/>
      <c r="G30" s="20"/>
      <c r="H30" s="20"/>
      <c r="O30" s="27"/>
      <c r="P30" s="27"/>
      <c r="Q30" s="27"/>
      <c r="R30" s="27"/>
      <c r="S30" s="27"/>
      <c r="T30" s="27"/>
      <c r="U30" s="27"/>
      <c r="V30" s="28"/>
      <c r="AA30" s="1"/>
      <c r="AB30" s="1"/>
      <c r="AC30" s="1"/>
      <c r="AD30" s="1"/>
      <c r="AE30" s="1"/>
      <c r="AF30" s="1"/>
      <c r="AG30" s="1"/>
      <c r="AH30" s="1"/>
      <c r="AI30" s="1"/>
    </row>
    <row r="31" spans="2:35" s="15" customFormat="1" ht="17.25" customHeight="1" x14ac:dyDescent="0.25">
      <c r="B31" s="1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27"/>
      <c r="R31" s="27"/>
      <c r="S31" s="27"/>
      <c r="T31" s="27"/>
      <c r="U31" s="27"/>
      <c r="V31" s="28"/>
      <c r="AA31" s="1"/>
      <c r="AB31" s="1"/>
      <c r="AC31" s="1"/>
      <c r="AD31" s="1"/>
      <c r="AE31" s="1"/>
      <c r="AF31" s="1"/>
      <c r="AG31" s="1"/>
      <c r="AH31" s="1"/>
      <c r="AI31" s="1"/>
    </row>
    <row r="32" spans="2:35" s="15" customFormat="1" ht="12" customHeight="1" x14ac:dyDescent="0.25">
      <c r="C32" s="16"/>
      <c r="D32" s="17"/>
      <c r="E32" s="18"/>
      <c r="F32" s="18"/>
      <c r="G32" s="18"/>
      <c r="H32" s="18"/>
      <c r="I32" s="18"/>
      <c r="J32" s="18"/>
      <c r="K32" s="19"/>
      <c r="L32" s="19"/>
      <c r="M32" s="19"/>
      <c r="N32" s="19"/>
      <c r="O32" s="19"/>
      <c r="AA32" s="1"/>
      <c r="AB32" s="1"/>
      <c r="AC32" s="1"/>
      <c r="AD32" s="1"/>
      <c r="AE32" s="1"/>
      <c r="AF32" s="1"/>
      <c r="AG32" s="1"/>
      <c r="AH32" s="1"/>
      <c r="AI32" s="1"/>
    </row>
    <row r="33" spans="3:35" s="15" customFormat="1" ht="15.95" customHeight="1" x14ac:dyDescent="0.25">
      <c r="C33" s="62" t="s">
        <v>21</v>
      </c>
      <c r="D33" s="63"/>
      <c r="E33" s="22" t="s">
        <v>1</v>
      </c>
      <c r="F33" s="23"/>
      <c r="G33" s="26" t="s">
        <v>22</v>
      </c>
      <c r="H33" s="24"/>
      <c r="I33" s="24"/>
      <c r="J33" s="24"/>
      <c r="K33" s="24"/>
      <c r="O33" s="27"/>
      <c r="AA33" s="1"/>
      <c r="AB33" s="1"/>
      <c r="AC33" s="1"/>
      <c r="AD33" s="1"/>
      <c r="AE33" s="1"/>
      <c r="AF33" s="1"/>
      <c r="AG33" s="1"/>
      <c r="AH33" s="1"/>
      <c r="AI33" s="1"/>
    </row>
    <row r="34" spans="3:35" s="15" customFormat="1" ht="15.95" customHeight="1" x14ac:dyDescent="0.25">
      <c r="C34" s="62"/>
      <c r="D34" s="63"/>
      <c r="E34" s="22"/>
      <c r="F34" s="23"/>
      <c r="G34" s="64" t="s">
        <v>23</v>
      </c>
      <c r="H34" s="64" t="s">
        <v>24</v>
      </c>
      <c r="I34" s="64" t="s">
        <v>25</v>
      </c>
      <c r="J34" s="64" t="s">
        <v>26</v>
      </c>
      <c r="K34" s="64" t="s">
        <v>27</v>
      </c>
      <c r="O34" s="27"/>
      <c r="AA34" s="1"/>
      <c r="AB34" s="1"/>
      <c r="AC34" s="1"/>
      <c r="AD34" s="1"/>
      <c r="AE34" s="1"/>
      <c r="AF34" s="1"/>
      <c r="AG34" s="1"/>
      <c r="AH34" s="1"/>
      <c r="AI34" s="1"/>
    </row>
    <row r="35" spans="3:35" s="15" customFormat="1" ht="9" customHeight="1" x14ac:dyDescent="0.25">
      <c r="C35" s="62"/>
      <c r="D35" s="63"/>
      <c r="E35" s="22"/>
      <c r="F35" s="23"/>
      <c r="G35" s="65"/>
      <c r="H35" s="65"/>
      <c r="I35" s="65"/>
      <c r="J35" s="65"/>
      <c r="K35" s="65"/>
      <c r="O35" s="27"/>
      <c r="AA35" s="1"/>
      <c r="AB35" s="1"/>
      <c r="AC35" s="1"/>
      <c r="AD35" s="1"/>
      <c r="AE35" s="1"/>
      <c r="AF35" s="1"/>
      <c r="AG35" s="1"/>
      <c r="AH35" s="1"/>
      <c r="AI35" s="1"/>
    </row>
    <row r="36" spans="3:35" s="15" customFormat="1" ht="17.25" customHeight="1" x14ac:dyDescent="0.25">
      <c r="C36" s="66" t="s">
        <v>28</v>
      </c>
      <c r="D36" s="66"/>
      <c r="E36" s="67">
        <f>SUM(G36:K36)</f>
        <v>279</v>
      </c>
      <c r="F36" s="68"/>
      <c r="G36" s="69">
        <v>7</v>
      </c>
      <c r="H36" s="69">
        <v>16</v>
      </c>
      <c r="I36" s="69">
        <v>22</v>
      </c>
      <c r="J36" s="69">
        <v>234</v>
      </c>
      <c r="K36" s="70" t="s">
        <v>29</v>
      </c>
      <c r="O36" s="27"/>
      <c r="AA36" s="1"/>
      <c r="AB36" s="1"/>
      <c r="AC36" s="1"/>
      <c r="AD36" s="1"/>
      <c r="AE36" s="1"/>
      <c r="AF36" s="1"/>
      <c r="AG36" s="1"/>
      <c r="AH36" s="1"/>
      <c r="AI36" s="1"/>
    </row>
    <row r="37" spans="3:35" s="15" customFormat="1" ht="17.25" customHeight="1" x14ac:dyDescent="0.25">
      <c r="C37" s="36" t="s">
        <v>30</v>
      </c>
      <c r="D37" s="37"/>
      <c r="E37" s="67">
        <f>SUM(G37:K37)</f>
        <v>2</v>
      </c>
      <c r="F37" s="68"/>
      <c r="G37" s="69">
        <v>0</v>
      </c>
      <c r="H37" s="69">
        <v>0</v>
      </c>
      <c r="I37" s="69">
        <v>0</v>
      </c>
      <c r="J37" s="69">
        <v>2</v>
      </c>
      <c r="K37" s="70" t="s">
        <v>29</v>
      </c>
      <c r="O37" s="27"/>
      <c r="AA37" s="1"/>
      <c r="AB37" s="1"/>
      <c r="AC37" s="1"/>
      <c r="AD37" s="1"/>
      <c r="AE37" s="1"/>
      <c r="AF37" s="1"/>
      <c r="AG37" s="1"/>
      <c r="AH37" s="1"/>
      <c r="AI37" s="1"/>
    </row>
    <row r="38" spans="3:35" s="15" customFormat="1" ht="17.25" customHeight="1" x14ac:dyDescent="0.25">
      <c r="C38" s="36" t="s">
        <v>31</v>
      </c>
      <c r="D38" s="37"/>
      <c r="E38" s="67">
        <f>SUM(G38:K38)</f>
        <v>6</v>
      </c>
      <c r="F38" s="68"/>
      <c r="G38" s="69">
        <v>0</v>
      </c>
      <c r="H38" s="69">
        <v>0</v>
      </c>
      <c r="I38" s="69">
        <v>0</v>
      </c>
      <c r="J38" s="69">
        <v>6</v>
      </c>
      <c r="K38" s="70" t="s">
        <v>29</v>
      </c>
      <c r="O38" s="27"/>
      <c r="AA38" s="1"/>
      <c r="AB38" s="1"/>
      <c r="AC38" s="1"/>
      <c r="AD38" s="1"/>
      <c r="AE38" s="1"/>
      <c r="AF38" s="1"/>
      <c r="AG38" s="1"/>
      <c r="AH38" s="1"/>
      <c r="AI38" s="1"/>
    </row>
    <row r="39" spans="3:35" s="15" customFormat="1" ht="17.25" customHeight="1" thickBot="1" x14ac:dyDescent="0.3">
      <c r="C39" s="71" t="s">
        <v>32</v>
      </c>
      <c r="D39" s="71"/>
      <c r="E39" s="67">
        <f>SUM(G39:K39)</f>
        <v>1</v>
      </c>
      <c r="F39" s="68"/>
      <c r="G39" s="70"/>
      <c r="H39" s="70"/>
      <c r="I39" s="70"/>
      <c r="J39" s="70"/>
      <c r="K39" s="69">
        <v>1</v>
      </c>
      <c r="O39" s="27"/>
      <c r="AA39" s="1"/>
      <c r="AB39" s="1"/>
      <c r="AC39" s="1"/>
      <c r="AD39" s="1"/>
      <c r="AE39" s="1"/>
      <c r="AF39" s="1"/>
      <c r="AG39" s="1"/>
      <c r="AH39" s="1"/>
      <c r="AI39" s="1"/>
    </row>
    <row r="40" spans="3:35" s="15" customFormat="1" ht="17.25" customHeight="1" x14ac:dyDescent="0.25">
      <c r="C40" s="72" t="s">
        <v>1</v>
      </c>
      <c r="D40" s="72"/>
      <c r="E40" s="52">
        <f>SUM(E36:F39)</f>
        <v>288</v>
      </c>
      <c r="F40" s="53"/>
      <c r="G40" s="54">
        <f>SUM(G36:G39)</f>
        <v>7</v>
      </c>
      <c r="H40" s="54">
        <f>SUM(H36:H39)</f>
        <v>16</v>
      </c>
      <c r="I40" s="54">
        <f>SUM(I36:I39)</f>
        <v>22</v>
      </c>
      <c r="J40" s="54">
        <f>SUM(J36:J39)</f>
        <v>242</v>
      </c>
      <c r="K40" s="54">
        <f>SUM(K36:K39)</f>
        <v>1</v>
      </c>
      <c r="O40" s="27"/>
      <c r="AA40" s="1"/>
      <c r="AB40" s="1"/>
      <c r="AC40" s="1"/>
      <c r="AD40" s="1"/>
      <c r="AE40" s="1"/>
      <c r="AF40" s="1"/>
      <c r="AG40" s="1"/>
      <c r="AH40" s="1"/>
      <c r="AI40" s="1"/>
    </row>
    <row r="41" spans="3:35" s="15" customFormat="1" ht="17.25" customHeight="1" thickBot="1" x14ac:dyDescent="0.3">
      <c r="C41" s="73" t="s">
        <v>20</v>
      </c>
      <c r="D41" s="73"/>
      <c r="E41" s="58">
        <f>SUM(G41:K41)</f>
        <v>1</v>
      </c>
      <c r="F41" s="59"/>
      <c r="G41" s="60">
        <f>G40/$E40</f>
        <v>2.4305555555555556E-2</v>
      </c>
      <c r="H41" s="60">
        <f>H40/$E40</f>
        <v>5.5555555555555552E-2</v>
      </c>
      <c r="I41" s="60">
        <f>I40/$E40</f>
        <v>7.6388888888888895E-2</v>
      </c>
      <c r="J41" s="60">
        <f>J40/$E40</f>
        <v>0.84027777777777779</v>
      </c>
      <c r="K41" s="60">
        <f>K40/$E40</f>
        <v>3.472222222222222E-3</v>
      </c>
      <c r="O41" s="27"/>
      <c r="Q41" s="27"/>
      <c r="R41" s="27"/>
      <c r="S41" s="27"/>
      <c r="T41" s="27"/>
      <c r="U41" s="27"/>
      <c r="V41" s="28"/>
      <c r="AA41" s="1"/>
      <c r="AB41" s="1"/>
      <c r="AC41" s="1"/>
      <c r="AD41" s="1"/>
      <c r="AE41" s="1"/>
      <c r="AF41" s="1"/>
      <c r="AG41" s="1"/>
      <c r="AH41" s="1"/>
      <c r="AI41" s="1"/>
    </row>
    <row r="42" spans="3:35" s="15" customFormat="1" ht="8.25" customHeight="1" x14ac:dyDescent="0.25">
      <c r="C42" s="20"/>
      <c r="D42" s="20"/>
      <c r="E42" s="20"/>
      <c r="F42" s="20"/>
      <c r="G42" s="20"/>
      <c r="H42" s="20"/>
      <c r="O42" s="27"/>
      <c r="P42" s="27"/>
      <c r="Q42" s="27"/>
      <c r="R42" s="27"/>
      <c r="S42" s="27"/>
      <c r="T42" s="27"/>
      <c r="U42" s="27"/>
      <c r="V42" s="28"/>
      <c r="AA42" s="1"/>
      <c r="AB42" s="1"/>
      <c r="AC42" s="1"/>
      <c r="AD42" s="1"/>
      <c r="AE42" s="1"/>
      <c r="AF42" s="1"/>
      <c r="AG42" s="1"/>
      <c r="AH42" s="1"/>
      <c r="AI42" s="1"/>
    </row>
    <row r="43" spans="3:35" s="15" customFormat="1" ht="8.25" customHeight="1" x14ac:dyDescent="0.25">
      <c r="C43" s="74" t="s">
        <v>33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28"/>
      <c r="AA43" s="1"/>
      <c r="AB43" s="1"/>
      <c r="AC43" s="1"/>
      <c r="AD43" s="1"/>
      <c r="AE43" s="1"/>
      <c r="AF43" s="1"/>
      <c r="AG43" s="1"/>
      <c r="AH43" s="1"/>
      <c r="AI43" s="1"/>
    </row>
    <row r="44" spans="3:35" s="15" customFormat="1" ht="12.75" customHeight="1" x14ac:dyDescent="0.25"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28"/>
      <c r="AA44" s="1"/>
      <c r="AB44" s="1"/>
      <c r="AC44" s="1"/>
      <c r="AD44" s="1"/>
      <c r="AE44" s="1"/>
      <c r="AF44" s="1"/>
      <c r="AG44" s="1"/>
      <c r="AH44" s="1"/>
      <c r="AI44" s="1"/>
    </row>
    <row r="45" spans="3:35" s="15" customFormat="1" ht="18.75" customHeight="1" x14ac:dyDescent="0.25"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28"/>
      <c r="AA45" s="1"/>
      <c r="AB45" s="1"/>
      <c r="AC45" s="1"/>
      <c r="AD45" s="1"/>
      <c r="AE45" s="1"/>
      <c r="AF45" s="1"/>
      <c r="AG45" s="1"/>
      <c r="AH45" s="1"/>
      <c r="AI45" s="1"/>
    </row>
    <row r="46" spans="3:35" s="15" customFormat="1" ht="12.75" customHeight="1" x14ac:dyDescent="0.25"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28"/>
      <c r="AA46" s="1"/>
      <c r="AB46" s="1"/>
      <c r="AC46" s="1"/>
      <c r="AD46" s="1"/>
      <c r="AE46" s="1"/>
      <c r="AF46" s="1"/>
      <c r="AG46" s="1"/>
      <c r="AH46" s="1"/>
      <c r="AI46" s="1"/>
    </row>
    <row r="47" spans="3:35" s="15" customFormat="1" ht="8.25" customHeight="1" x14ac:dyDescent="0.25">
      <c r="C47" s="20"/>
      <c r="D47" s="20"/>
      <c r="E47" s="20"/>
      <c r="F47" s="20"/>
      <c r="G47" s="20"/>
      <c r="H47" s="20"/>
      <c r="O47" s="27"/>
      <c r="P47" s="27"/>
      <c r="Q47" s="27"/>
      <c r="R47" s="27"/>
      <c r="S47" s="27"/>
      <c r="T47" s="27"/>
      <c r="U47" s="27"/>
      <c r="V47" s="28"/>
      <c r="AA47" s="1"/>
      <c r="AB47" s="1"/>
      <c r="AC47" s="1"/>
      <c r="AD47" s="1"/>
      <c r="AE47" s="1"/>
      <c r="AF47" s="1"/>
      <c r="AG47" s="1"/>
      <c r="AH47" s="1"/>
      <c r="AI47" s="1"/>
    </row>
    <row r="48" spans="3:35" s="15" customFormat="1" ht="16.5" customHeight="1" x14ac:dyDescent="0.25">
      <c r="C48" s="20"/>
      <c r="D48" s="20"/>
      <c r="E48" s="20"/>
      <c r="F48" s="20"/>
      <c r="G48" s="20"/>
      <c r="H48" s="20"/>
      <c r="O48" s="27"/>
      <c r="P48" s="27"/>
      <c r="Q48" s="27"/>
      <c r="R48" s="27"/>
      <c r="S48" s="27"/>
      <c r="T48" s="27"/>
      <c r="U48" s="27"/>
      <c r="V48" s="28"/>
      <c r="AA48" s="1"/>
      <c r="AB48" s="1"/>
      <c r="AC48" s="1"/>
      <c r="AD48" s="1"/>
      <c r="AE48" s="1"/>
      <c r="AF48" s="1"/>
      <c r="AG48" s="1"/>
      <c r="AH48" s="1"/>
      <c r="AI48" s="1"/>
    </row>
    <row r="49" spans="3:36" s="15" customFormat="1" ht="16.5" customHeight="1" x14ac:dyDescent="0.25">
      <c r="C49" s="20"/>
      <c r="D49" s="20"/>
      <c r="E49" s="20"/>
      <c r="F49" s="20"/>
      <c r="G49" s="20"/>
      <c r="H49" s="20"/>
      <c r="O49" s="27"/>
      <c r="P49" s="27"/>
      <c r="Q49" s="27"/>
      <c r="R49" s="27"/>
      <c r="S49" s="27"/>
      <c r="T49" s="27"/>
      <c r="U49" s="27"/>
      <c r="V49" s="28"/>
      <c r="AA49" s="1"/>
      <c r="AB49" s="1"/>
      <c r="AC49" s="1"/>
      <c r="AD49" s="1"/>
      <c r="AE49" s="1"/>
      <c r="AF49" s="1"/>
      <c r="AG49" s="1"/>
      <c r="AH49" s="1"/>
      <c r="AI49" s="1"/>
    </row>
    <row r="50" spans="3:36" s="15" customFormat="1" ht="21" customHeight="1" x14ac:dyDescent="0.25">
      <c r="C50" s="75"/>
      <c r="D50" s="75"/>
      <c r="E50" s="75"/>
      <c r="F50" s="75"/>
      <c r="G50" s="75"/>
      <c r="H50" s="75"/>
      <c r="I50" s="75"/>
      <c r="J50" s="75"/>
      <c r="K50" s="75"/>
      <c r="L50" s="75"/>
      <c r="O50" s="27"/>
      <c r="P50" s="27"/>
      <c r="Q50" s="27"/>
      <c r="R50" s="27"/>
      <c r="S50" s="27"/>
      <c r="T50" s="27"/>
      <c r="U50" s="27"/>
      <c r="V50" s="28"/>
      <c r="AA50" s="1"/>
      <c r="AB50" s="1"/>
      <c r="AC50" s="1"/>
      <c r="AD50" s="1"/>
      <c r="AE50" s="1"/>
      <c r="AF50" s="1"/>
      <c r="AG50" s="1"/>
      <c r="AH50" s="1"/>
      <c r="AI50" s="1"/>
    </row>
    <row r="51" spans="3:36" s="15" customFormat="1" ht="8.25" customHeight="1" x14ac:dyDescent="0.25">
      <c r="C51" s="76"/>
      <c r="D51" s="76"/>
      <c r="E51" s="76"/>
      <c r="F51" s="76"/>
      <c r="G51" s="76"/>
      <c r="H51" s="76"/>
      <c r="I51" s="76"/>
      <c r="J51" s="76"/>
      <c r="M51" s="27"/>
      <c r="N51" s="27"/>
      <c r="O51" s="27"/>
      <c r="P51" s="27"/>
      <c r="Q51" s="27"/>
      <c r="R51" s="27"/>
      <c r="S51" s="27"/>
      <c r="T51" s="28"/>
      <c r="Y51" s="1"/>
      <c r="Z51" s="1"/>
      <c r="AA51" s="1"/>
      <c r="AB51" s="1"/>
      <c r="AC51" s="1"/>
      <c r="AD51" s="1"/>
      <c r="AE51" s="1"/>
      <c r="AF51" s="1"/>
      <c r="AG51" s="1"/>
    </row>
    <row r="52" spans="3:36" s="15" customFormat="1" ht="15.95" customHeight="1" x14ac:dyDescent="0.25">
      <c r="C52" s="33" t="s">
        <v>34</v>
      </c>
      <c r="D52" s="33"/>
      <c r="E52" s="77" t="s">
        <v>1</v>
      </c>
      <c r="F52" s="65" t="s">
        <v>35</v>
      </c>
      <c r="G52" s="65" t="s">
        <v>36</v>
      </c>
      <c r="H52" s="65" t="s">
        <v>37</v>
      </c>
      <c r="I52" s="65" t="s">
        <v>38</v>
      </c>
      <c r="J52" s="65" t="s">
        <v>39</v>
      </c>
      <c r="K52" s="65" t="s">
        <v>40</v>
      </c>
      <c r="L52" s="78" t="s">
        <v>41</v>
      </c>
      <c r="O52" s="79"/>
      <c r="P52" s="80"/>
      <c r="Q52" s="80"/>
      <c r="R52" s="80"/>
      <c r="S52" s="80"/>
      <c r="T52" s="79"/>
      <c r="U52" s="28"/>
      <c r="Z52" s="1"/>
      <c r="AA52" s="1"/>
      <c r="AB52" s="1"/>
      <c r="AC52" s="1"/>
      <c r="AD52" s="1"/>
      <c r="AE52" s="1"/>
      <c r="AF52" s="1"/>
      <c r="AG52" s="1"/>
      <c r="AH52" s="1"/>
    </row>
    <row r="53" spans="3:36" s="15" customFormat="1" ht="15.95" customHeight="1" x14ac:dyDescent="0.25">
      <c r="C53" s="33"/>
      <c r="D53" s="33"/>
      <c r="E53" s="81"/>
      <c r="F53" s="82"/>
      <c r="G53" s="82"/>
      <c r="H53" s="82"/>
      <c r="I53" s="82"/>
      <c r="J53" s="82"/>
      <c r="K53" s="82"/>
      <c r="L53" s="83"/>
      <c r="O53" s="79" t="s">
        <v>42</v>
      </c>
      <c r="P53" s="84">
        <f>E54/$E$58</f>
        <v>3.472222222222222E-3</v>
      </c>
      <c r="Q53" s="85"/>
      <c r="R53" s="85"/>
      <c r="S53" s="85"/>
      <c r="T53" s="79"/>
      <c r="U53" s="28"/>
      <c r="Z53" s="1"/>
      <c r="AA53" s="1"/>
      <c r="AB53" s="1"/>
      <c r="AC53" s="1"/>
      <c r="AD53" s="1"/>
      <c r="AE53" s="1"/>
      <c r="AF53" s="1"/>
      <c r="AG53" s="1"/>
      <c r="AH53" s="1"/>
    </row>
    <row r="54" spans="3:36" s="15" customFormat="1" ht="27" customHeight="1" x14ac:dyDescent="0.25">
      <c r="C54" s="86" t="s">
        <v>42</v>
      </c>
      <c r="D54" s="86"/>
      <c r="E54" s="87">
        <f>SUM(F54:L54)</f>
        <v>1</v>
      </c>
      <c r="F54" s="88">
        <v>0</v>
      </c>
      <c r="G54" s="88">
        <v>0</v>
      </c>
      <c r="H54" s="88">
        <v>1</v>
      </c>
      <c r="I54" s="88">
        <v>0</v>
      </c>
      <c r="J54" s="88">
        <v>0</v>
      </c>
      <c r="K54" s="88">
        <v>0</v>
      </c>
      <c r="L54" s="88">
        <v>0</v>
      </c>
      <c r="O54" s="79" t="s">
        <v>43</v>
      </c>
      <c r="P54" s="84">
        <f>E55/$E$58</f>
        <v>0.2361111111111111</v>
      </c>
      <c r="Q54" s="85"/>
      <c r="R54" s="85"/>
      <c r="S54" s="85"/>
      <c r="T54" s="79"/>
      <c r="U54" s="28"/>
      <c r="Z54" s="1"/>
      <c r="AA54" s="1"/>
      <c r="AB54" s="1"/>
      <c r="AC54" s="1"/>
      <c r="AD54" s="1"/>
      <c r="AE54" s="1"/>
      <c r="AF54" s="1"/>
      <c r="AG54" s="1"/>
      <c r="AH54" s="1"/>
    </row>
    <row r="55" spans="3:36" s="15" customFormat="1" ht="17.25" customHeight="1" x14ac:dyDescent="0.25">
      <c r="C55" s="89" t="s">
        <v>43</v>
      </c>
      <c r="D55" s="89"/>
      <c r="E55" s="90">
        <f>SUM(F55:L55)</f>
        <v>68</v>
      </c>
      <c r="F55" s="91">
        <v>0</v>
      </c>
      <c r="G55" s="91">
        <v>4</v>
      </c>
      <c r="H55" s="91">
        <v>16</v>
      </c>
      <c r="I55" s="91">
        <v>27</v>
      </c>
      <c r="J55" s="91">
        <v>11</v>
      </c>
      <c r="K55" s="91">
        <v>8</v>
      </c>
      <c r="L55" s="91">
        <v>2</v>
      </c>
      <c r="O55" s="79" t="s">
        <v>44</v>
      </c>
      <c r="P55" s="84">
        <f>E56/$E$58</f>
        <v>0.46875</v>
      </c>
      <c r="Q55" s="85"/>
      <c r="R55" s="85"/>
      <c r="S55" s="85"/>
      <c r="T55" s="79"/>
      <c r="U55" s="28"/>
      <c r="Z55" s="1"/>
      <c r="AA55" s="1"/>
      <c r="AB55" s="1"/>
      <c r="AC55" s="1"/>
      <c r="AD55" s="1"/>
      <c r="AE55" s="1"/>
      <c r="AF55" s="1"/>
      <c r="AG55" s="1"/>
      <c r="AH55" s="1"/>
    </row>
    <row r="56" spans="3:36" s="15" customFormat="1" ht="17.25" customHeight="1" x14ac:dyDescent="0.25">
      <c r="C56" s="89" t="s">
        <v>44</v>
      </c>
      <c r="D56" s="89"/>
      <c r="E56" s="90">
        <f>SUM(F56:L56)</f>
        <v>135</v>
      </c>
      <c r="F56" s="91">
        <v>1</v>
      </c>
      <c r="G56" s="91">
        <v>5</v>
      </c>
      <c r="H56" s="91">
        <v>44</v>
      </c>
      <c r="I56" s="91">
        <v>54</v>
      </c>
      <c r="J56" s="91">
        <v>21</v>
      </c>
      <c r="K56" s="91">
        <v>6</v>
      </c>
      <c r="L56" s="91">
        <v>4</v>
      </c>
      <c r="O56" s="79" t="s">
        <v>45</v>
      </c>
      <c r="P56" s="84">
        <f>E57/$E$58</f>
        <v>0.29166666666666669</v>
      </c>
      <c r="Q56" s="85"/>
      <c r="R56" s="85"/>
      <c r="S56" s="85"/>
      <c r="T56" s="79"/>
      <c r="U56" s="28"/>
      <c r="Z56" s="1"/>
      <c r="AA56" s="1"/>
      <c r="AB56" s="1"/>
      <c r="AC56" s="1"/>
      <c r="AD56" s="1"/>
      <c r="AE56" s="1"/>
      <c r="AF56" s="1"/>
      <c r="AG56" s="1"/>
      <c r="AH56" s="1"/>
    </row>
    <row r="57" spans="3:36" s="15" customFormat="1" ht="17.25" customHeight="1" thickBot="1" x14ac:dyDescent="0.3">
      <c r="C57" s="92" t="s">
        <v>45</v>
      </c>
      <c r="D57" s="92"/>
      <c r="E57" s="93">
        <f>SUM(F57:L57)</f>
        <v>84</v>
      </c>
      <c r="F57" s="94">
        <v>14</v>
      </c>
      <c r="G57" s="94">
        <v>35</v>
      </c>
      <c r="H57" s="94">
        <v>20</v>
      </c>
      <c r="I57" s="94">
        <v>8</v>
      </c>
      <c r="J57" s="94">
        <v>5</v>
      </c>
      <c r="K57" s="94">
        <v>1</v>
      </c>
      <c r="L57" s="94">
        <v>1</v>
      </c>
      <c r="O57" s="95"/>
      <c r="P57" s="85"/>
      <c r="Q57" s="85"/>
      <c r="R57" s="85"/>
      <c r="S57" s="85"/>
      <c r="T57" s="79"/>
      <c r="U57" s="28"/>
      <c r="Z57" s="1"/>
      <c r="AA57" s="1"/>
      <c r="AB57" s="1"/>
      <c r="AC57" s="1"/>
      <c r="AD57" s="1"/>
      <c r="AE57" s="1"/>
      <c r="AF57" s="1"/>
      <c r="AG57" s="1"/>
      <c r="AH57" s="1"/>
    </row>
    <row r="58" spans="3:36" s="15" customFormat="1" ht="17.25" customHeight="1" x14ac:dyDescent="0.25">
      <c r="C58" s="72" t="s">
        <v>1</v>
      </c>
      <c r="D58" s="72"/>
      <c r="E58" s="96">
        <f t="shared" ref="E58:L58" si="3">SUM(E54:E57)</f>
        <v>288</v>
      </c>
      <c r="F58" s="54">
        <f>SUM(F54:F57)</f>
        <v>15</v>
      </c>
      <c r="G58" s="54">
        <f t="shared" si="3"/>
        <v>44</v>
      </c>
      <c r="H58" s="54">
        <f t="shared" si="3"/>
        <v>81</v>
      </c>
      <c r="I58" s="54">
        <f t="shared" si="3"/>
        <v>89</v>
      </c>
      <c r="J58" s="54">
        <f t="shared" si="3"/>
        <v>37</v>
      </c>
      <c r="K58" s="54">
        <f t="shared" si="3"/>
        <v>15</v>
      </c>
      <c r="L58" s="54">
        <f t="shared" si="3"/>
        <v>7</v>
      </c>
      <c r="O58" s="27"/>
      <c r="P58" s="27"/>
      <c r="Q58" s="27"/>
      <c r="R58" s="27"/>
      <c r="S58" s="27"/>
      <c r="T58" s="27"/>
      <c r="U58" s="28"/>
      <c r="Z58" s="1"/>
      <c r="AA58" s="1"/>
      <c r="AB58" s="1"/>
      <c r="AC58" s="1"/>
      <c r="AD58" s="1"/>
      <c r="AE58" s="1"/>
      <c r="AF58" s="1"/>
      <c r="AG58" s="1"/>
      <c r="AH58" s="1"/>
    </row>
    <row r="59" spans="3:36" s="15" customFormat="1" ht="17.25" customHeight="1" thickBot="1" x14ac:dyDescent="0.3">
      <c r="C59" s="73" t="s">
        <v>20</v>
      </c>
      <c r="D59" s="73"/>
      <c r="E59" s="97">
        <f t="shared" ref="E59:L59" si="4">E58/$E58</f>
        <v>1</v>
      </c>
      <c r="F59" s="60">
        <f>F58/$E58</f>
        <v>5.2083333333333336E-2</v>
      </c>
      <c r="G59" s="60">
        <f t="shared" si="4"/>
        <v>0.15277777777777779</v>
      </c>
      <c r="H59" s="60">
        <f t="shared" si="4"/>
        <v>0.28125</v>
      </c>
      <c r="I59" s="60">
        <f t="shared" si="4"/>
        <v>0.30902777777777779</v>
      </c>
      <c r="J59" s="60">
        <f t="shared" si="4"/>
        <v>0.12847222222222221</v>
      </c>
      <c r="K59" s="60">
        <f t="shared" si="4"/>
        <v>5.2083333333333336E-2</v>
      </c>
      <c r="L59" s="60">
        <f t="shared" si="4"/>
        <v>2.4305555555555556E-2</v>
      </c>
      <c r="O59" s="27"/>
      <c r="P59" s="27"/>
      <c r="Q59" s="27"/>
      <c r="R59" s="27"/>
      <c r="S59" s="27"/>
      <c r="T59" s="27"/>
      <c r="U59" s="28"/>
      <c r="Z59" s="1"/>
      <c r="AA59" s="1"/>
      <c r="AB59" s="1"/>
      <c r="AC59" s="1"/>
      <c r="AD59" s="1"/>
      <c r="AE59" s="1"/>
      <c r="AF59" s="1"/>
      <c r="AG59" s="1"/>
      <c r="AH59" s="1"/>
    </row>
    <row r="60" spans="3:36" s="15" customFormat="1" ht="7.5" customHeight="1" x14ac:dyDescent="0.25">
      <c r="C60" s="28"/>
      <c r="D60" s="28"/>
      <c r="E60" s="29"/>
      <c r="F60" s="28"/>
      <c r="G60" s="28"/>
      <c r="H60" s="28"/>
      <c r="I60" s="28"/>
      <c r="J60" s="28"/>
      <c r="K60" s="28"/>
      <c r="L60" s="28"/>
      <c r="O60" s="27"/>
      <c r="P60" s="27"/>
      <c r="Q60" s="27"/>
      <c r="R60" s="27"/>
      <c r="S60" s="27"/>
      <c r="T60" s="27"/>
      <c r="U60" s="27"/>
      <c r="V60" s="28"/>
      <c r="AA60" s="1"/>
      <c r="AB60" s="1"/>
      <c r="AC60" s="1"/>
      <c r="AD60" s="1"/>
      <c r="AE60" s="1"/>
      <c r="AF60" s="1"/>
      <c r="AG60" s="1"/>
      <c r="AH60" s="1"/>
      <c r="AI60" s="1"/>
    </row>
    <row r="61" spans="3:36" s="15" customFormat="1" ht="16.5" customHeight="1" x14ac:dyDescent="0.25">
      <c r="C61" s="28"/>
      <c r="D61" s="28"/>
      <c r="E61" s="29"/>
      <c r="F61" s="28"/>
      <c r="G61" s="28"/>
      <c r="H61" s="28"/>
      <c r="I61" s="28"/>
      <c r="J61" s="28"/>
      <c r="K61" s="28"/>
      <c r="L61" s="28"/>
      <c r="O61" s="27"/>
      <c r="P61" s="27"/>
      <c r="Q61" s="27"/>
      <c r="R61" s="27"/>
      <c r="S61" s="27"/>
      <c r="T61" s="27"/>
      <c r="U61" s="27"/>
      <c r="V61" s="28"/>
      <c r="AA61" s="1"/>
      <c r="AB61" s="1"/>
      <c r="AC61" s="1"/>
      <c r="AD61" s="1"/>
      <c r="AE61" s="1"/>
      <c r="AF61" s="1"/>
      <c r="AG61" s="1"/>
      <c r="AH61" s="1"/>
      <c r="AI61" s="1"/>
    </row>
    <row r="62" spans="3:36" s="15" customFormat="1" ht="19.5" customHeight="1" x14ac:dyDescent="0.25">
      <c r="C62" s="28"/>
      <c r="D62" s="28"/>
      <c r="E62" s="29"/>
      <c r="F62" s="28"/>
      <c r="G62" s="28"/>
      <c r="H62" s="28"/>
      <c r="I62" s="28"/>
      <c r="J62" s="28"/>
      <c r="K62" s="28"/>
      <c r="L62" s="28"/>
      <c r="O62" s="27"/>
      <c r="P62" s="27"/>
      <c r="Q62" s="27"/>
      <c r="R62" s="27"/>
      <c r="S62" s="27"/>
      <c r="T62" s="27"/>
      <c r="U62" s="27"/>
      <c r="V62" s="28"/>
      <c r="AA62" s="1"/>
      <c r="AB62" s="1"/>
      <c r="AC62" s="1"/>
      <c r="AD62" s="1"/>
      <c r="AE62" s="1"/>
      <c r="AF62" s="1"/>
      <c r="AG62" s="1"/>
      <c r="AH62" s="1"/>
      <c r="AI62" s="1"/>
    </row>
    <row r="63" spans="3:36" s="15" customFormat="1" ht="3" customHeight="1" x14ac:dyDescent="0.25">
      <c r="C63" s="20"/>
      <c r="D63" s="20"/>
      <c r="E63" s="20"/>
      <c r="F63" s="20"/>
      <c r="G63" s="20"/>
      <c r="H63" s="20"/>
      <c r="O63" s="27"/>
      <c r="P63" s="27"/>
      <c r="Q63" s="27"/>
      <c r="R63" s="27"/>
      <c r="S63" s="27"/>
      <c r="T63" s="27"/>
      <c r="U63" s="27"/>
      <c r="V63" s="28"/>
      <c r="AA63" s="1"/>
      <c r="AB63" s="1"/>
      <c r="AC63" s="1"/>
      <c r="AD63" s="1"/>
      <c r="AE63" s="1"/>
      <c r="AF63" s="1"/>
      <c r="AG63" s="1"/>
      <c r="AH63" s="1"/>
      <c r="AI63" s="1"/>
    </row>
    <row r="64" spans="3:36" s="15" customFormat="1" ht="15.95" customHeight="1" x14ac:dyDescent="0.25">
      <c r="C64" s="98" t="s">
        <v>46</v>
      </c>
      <c r="D64" s="98"/>
      <c r="E64" s="99" t="s">
        <v>1</v>
      </c>
      <c r="F64" s="100" t="s">
        <v>47</v>
      </c>
      <c r="G64" s="100" t="s">
        <v>48</v>
      </c>
      <c r="H64" s="65" t="s">
        <v>49</v>
      </c>
      <c r="I64" s="101" t="s">
        <v>50</v>
      </c>
      <c r="J64" s="102"/>
      <c r="K64" s="100" t="s">
        <v>51</v>
      </c>
      <c r="L64" s="100" t="s">
        <v>52</v>
      </c>
      <c r="M64" s="100" t="s">
        <v>53</v>
      </c>
      <c r="N64" s="101" t="s">
        <v>54</v>
      </c>
      <c r="O64" s="101" t="s">
        <v>55</v>
      </c>
      <c r="Q64" s="98" t="s">
        <v>56</v>
      </c>
      <c r="R64" s="98"/>
      <c r="S64" s="99" t="s">
        <v>1</v>
      </c>
      <c r="T64" s="100" t="s">
        <v>57</v>
      </c>
      <c r="U64" s="100" t="s">
        <v>58</v>
      </c>
      <c r="V64" s="65" t="s">
        <v>59</v>
      </c>
      <c r="AB64" s="1"/>
      <c r="AC64" s="1"/>
      <c r="AD64" s="1"/>
      <c r="AE64" s="1"/>
      <c r="AF64" s="1"/>
      <c r="AG64" s="1"/>
      <c r="AH64" s="1"/>
      <c r="AI64" s="1"/>
      <c r="AJ64" s="1"/>
    </row>
    <row r="65" spans="3:36" s="15" customFormat="1" ht="15.95" customHeight="1" x14ac:dyDescent="0.25">
      <c r="C65" s="98"/>
      <c r="D65" s="98"/>
      <c r="E65" s="99"/>
      <c r="F65" s="100"/>
      <c r="G65" s="100"/>
      <c r="H65" s="65"/>
      <c r="I65" s="101"/>
      <c r="J65" s="102"/>
      <c r="K65" s="100"/>
      <c r="L65" s="100"/>
      <c r="M65" s="100"/>
      <c r="N65" s="101"/>
      <c r="O65" s="101"/>
      <c r="Q65" s="98"/>
      <c r="R65" s="98"/>
      <c r="S65" s="99"/>
      <c r="T65" s="100"/>
      <c r="U65" s="100"/>
      <c r="V65" s="65"/>
      <c r="AB65" s="1"/>
      <c r="AC65" s="1"/>
      <c r="AD65" s="1"/>
      <c r="AE65" s="1"/>
      <c r="AF65" s="1"/>
      <c r="AG65" s="1"/>
      <c r="AH65" s="1"/>
      <c r="AI65" s="1"/>
      <c r="AJ65" s="1"/>
    </row>
    <row r="66" spans="3:36" s="15" customFormat="1" ht="15.95" customHeight="1" x14ac:dyDescent="0.25">
      <c r="C66" s="98"/>
      <c r="D66" s="98"/>
      <c r="E66" s="103"/>
      <c r="F66" s="104"/>
      <c r="G66" s="104"/>
      <c r="H66" s="82"/>
      <c r="I66" s="101"/>
      <c r="J66" s="102"/>
      <c r="K66" s="100"/>
      <c r="L66" s="104"/>
      <c r="M66" s="104"/>
      <c r="N66" s="105"/>
      <c r="O66" s="105"/>
      <c r="Q66" s="98"/>
      <c r="R66" s="98"/>
      <c r="S66" s="103"/>
      <c r="T66" s="104"/>
      <c r="U66" s="104"/>
      <c r="V66" s="82"/>
      <c r="AB66" s="1"/>
      <c r="AC66" s="1"/>
      <c r="AD66" s="1"/>
      <c r="AE66" s="1"/>
      <c r="AF66" s="1"/>
      <c r="AG66" s="1"/>
      <c r="AH66" s="1"/>
      <c r="AI66" s="1"/>
      <c r="AJ66" s="1"/>
    </row>
    <row r="67" spans="3:36" s="15" customFormat="1" ht="17.25" customHeight="1" x14ac:dyDescent="0.25">
      <c r="C67" s="106" t="s">
        <v>60</v>
      </c>
      <c r="D67" s="106"/>
      <c r="E67" s="87">
        <f>SUM(F67:O67)</f>
        <v>1</v>
      </c>
      <c r="F67" s="88">
        <v>0</v>
      </c>
      <c r="G67" s="88">
        <v>0</v>
      </c>
      <c r="H67" s="88">
        <v>0</v>
      </c>
      <c r="I67" s="107">
        <v>0</v>
      </c>
      <c r="J67" s="107"/>
      <c r="K67" s="108">
        <v>0</v>
      </c>
      <c r="L67" s="108">
        <v>0</v>
      </c>
      <c r="M67" s="88">
        <v>1</v>
      </c>
      <c r="N67" s="88">
        <v>0</v>
      </c>
      <c r="O67" s="88">
        <v>0</v>
      </c>
      <c r="Q67" s="89" t="s">
        <v>61</v>
      </c>
      <c r="R67" s="89"/>
      <c r="S67" s="90">
        <f>SUM(T67:V67)</f>
        <v>8</v>
      </c>
      <c r="T67" s="88">
        <v>1</v>
      </c>
      <c r="U67" s="88">
        <v>6</v>
      </c>
      <c r="V67" s="88">
        <v>1</v>
      </c>
      <c r="AB67" s="1"/>
      <c r="AC67" s="1"/>
      <c r="AD67" s="1"/>
      <c r="AE67" s="1"/>
      <c r="AF67" s="1"/>
      <c r="AG67" s="1"/>
      <c r="AH67" s="1"/>
      <c r="AI67" s="1"/>
      <c r="AJ67" s="1"/>
    </row>
    <row r="68" spans="3:36" s="15" customFormat="1" ht="17.25" customHeight="1" thickBot="1" x14ac:dyDescent="0.3">
      <c r="C68" s="89" t="s">
        <v>43</v>
      </c>
      <c r="D68" s="89"/>
      <c r="E68" s="90">
        <f>SUM(F68:Q68)</f>
        <v>68</v>
      </c>
      <c r="F68" s="88">
        <v>13</v>
      </c>
      <c r="G68" s="88">
        <v>4</v>
      </c>
      <c r="H68" s="88">
        <v>0</v>
      </c>
      <c r="I68" s="109">
        <v>0</v>
      </c>
      <c r="J68" s="109"/>
      <c r="K68" s="108">
        <v>1</v>
      </c>
      <c r="L68" s="108">
        <v>1</v>
      </c>
      <c r="M68" s="88">
        <v>40</v>
      </c>
      <c r="N68" s="91">
        <v>0</v>
      </c>
      <c r="O68" s="91">
        <v>9</v>
      </c>
      <c r="Q68" s="92" t="s">
        <v>62</v>
      </c>
      <c r="R68" s="92"/>
      <c r="S68" s="90">
        <f>SUM(T68:V68)</f>
        <v>280</v>
      </c>
      <c r="T68" s="88">
        <v>58</v>
      </c>
      <c r="U68" s="88">
        <v>216</v>
      </c>
      <c r="V68" s="88">
        <v>6</v>
      </c>
      <c r="AB68" s="1"/>
      <c r="AC68" s="1"/>
      <c r="AD68" s="1"/>
      <c r="AE68" s="1"/>
      <c r="AF68" s="1"/>
      <c r="AG68" s="1"/>
      <c r="AH68" s="1"/>
      <c r="AI68" s="1"/>
      <c r="AJ68" s="1"/>
    </row>
    <row r="69" spans="3:36" s="15" customFormat="1" ht="17.25" customHeight="1" x14ac:dyDescent="0.25">
      <c r="C69" s="89" t="s">
        <v>44</v>
      </c>
      <c r="D69" s="89"/>
      <c r="E69" s="90">
        <f>SUM(F69:Q69)</f>
        <v>134</v>
      </c>
      <c r="F69" s="88">
        <v>32</v>
      </c>
      <c r="G69" s="88">
        <v>9</v>
      </c>
      <c r="H69" s="88">
        <v>6</v>
      </c>
      <c r="I69" s="109">
        <v>0</v>
      </c>
      <c r="J69" s="109"/>
      <c r="K69" s="108">
        <v>4</v>
      </c>
      <c r="L69" s="108">
        <v>5</v>
      </c>
      <c r="M69" s="88">
        <v>68</v>
      </c>
      <c r="N69" s="91">
        <v>0</v>
      </c>
      <c r="O69" s="91">
        <v>10</v>
      </c>
      <c r="Q69" s="72" t="s">
        <v>1</v>
      </c>
      <c r="R69" s="72"/>
      <c r="S69" s="110">
        <f>SUM(S67:S68)</f>
        <v>288</v>
      </c>
      <c r="T69" s="54">
        <f>SUM(T67:T68)</f>
        <v>59</v>
      </c>
      <c r="U69" s="54">
        <f>SUM(U67:U68)</f>
        <v>222</v>
      </c>
      <c r="V69" s="54">
        <f>SUM(V67:V68)</f>
        <v>7</v>
      </c>
      <c r="W69" s="28"/>
      <c r="AB69" s="1"/>
      <c r="AC69" s="1"/>
      <c r="AD69" s="1"/>
      <c r="AE69" s="1"/>
      <c r="AF69" s="1"/>
      <c r="AG69" s="1"/>
      <c r="AH69" s="1"/>
      <c r="AI69" s="1"/>
      <c r="AJ69" s="1"/>
    </row>
    <row r="70" spans="3:36" s="15" customFormat="1" ht="17.25" customHeight="1" thickBot="1" x14ac:dyDescent="0.3">
      <c r="C70" s="92" t="s">
        <v>45</v>
      </c>
      <c r="D70" s="92"/>
      <c r="E70" s="111">
        <f>SUM(F70:Q70)</f>
        <v>70</v>
      </c>
      <c r="F70" s="88">
        <v>6</v>
      </c>
      <c r="G70" s="88">
        <v>0</v>
      </c>
      <c r="H70" s="88">
        <v>5</v>
      </c>
      <c r="I70" s="112">
        <v>0</v>
      </c>
      <c r="J70" s="112"/>
      <c r="K70" s="108">
        <v>5</v>
      </c>
      <c r="L70" s="108">
        <v>2</v>
      </c>
      <c r="M70" s="113">
        <v>45</v>
      </c>
      <c r="N70" s="113">
        <v>0</v>
      </c>
      <c r="O70" s="113">
        <v>7</v>
      </c>
      <c r="Q70" s="73" t="s">
        <v>20</v>
      </c>
      <c r="R70" s="73"/>
      <c r="S70" s="114">
        <f>SUM(T70,U70,V70)</f>
        <v>1</v>
      </c>
      <c r="T70" s="60">
        <f>T69/$S$69</f>
        <v>0.2048611111111111</v>
      </c>
      <c r="U70" s="60">
        <f>U69/$S$69</f>
        <v>0.77083333333333337</v>
      </c>
      <c r="V70" s="60">
        <f>V69/$S$69</f>
        <v>2.4305555555555556E-2</v>
      </c>
      <c r="W70" s="28"/>
      <c r="AB70" s="1"/>
      <c r="AC70" s="1"/>
      <c r="AD70" s="1"/>
      <c r="AE70" s="1"/>
      <c r="AF70" s="1"/>
      <c r="AG70" s="1"/>
      <c r="AH70" s="1"/>
      <c r="AI70" s="1"/>
      <c r="AJ70" s="1"/>
    </row>
    <row r="71" spans="3:36" s="15" customFormat="1" ht="17.25" customHeight="1" x14ac:dyDescent="0.25">
      <c r="C71" s="72" t="s">
        <v>1</v>
      </c>
      <c r="D71" s="72"/>
      <c r="E71" s="110">
        <f>SUM(E67:E70)</f>
        <v>273</v>
      </c>
      <c r="F71" s="54">
        <f>SUM(F67:F70)</f>
        <v>51</v>
      </c>
      <c r="G71" s="54">
        <f>SUM(G67:G70)</f>
        <v>13</v>
      </c>
      <c r="H71" s="54">
        <f>SUM(H67:H70)</f>
        <v>11</v>
      </c>
      <c r="I71" s="115">
        <f>SUM(I67:I70)</f>
        <v>0</v>
      </c>
      <c r="J71" s="116"/>
      <c r="K71" s="54">
        <f>SUM(K67:K70)</f>
        <v>10</v>
      </c>
      <c r="L71" s="54">
        <f>SUM(L67:L70)</f>
        <v>8</v>
      </c>
      <c r="M71" s="54">
        <f>SUM(M67:M70)</f>
        <v>154</v>
      </c>
      <c r="N71" s="54">
        <f>SUM(N67:N70)</f>
        <v>0</v>
      </c>
      <c r="O71" s="54">
        <f>SUM(O67:O70)</f>
        <v>26</v>
      </c>
      <c r="Q71" s="27"/>
      <c r="R71" s="27"/>
      <c r="S71" s="27"/>
      <c r="T71" s="27"/>
      <c r="U71" s="27"/>
      <c r="V71" s="28"/>
      <c r="W71" s="28"/>
      <c r="AB71" s="1"/>
      <c r="AC71" s="1"/>
      <c r="AD71" s="1"/>
      <c r="AE71" s="1"/>
      <c r="AF71" s="1"/>
      <c r="AG71" s="1"/>
      <c r="AH71" s="1"/>
      <c r="AI71" s="1"/>
      <c r="AJ71" s="1"/>
    </row>
    <row r="72" spans="3:36" s="15" customFormat="1" ht="17.25" customHeight="1" thickBot="1" x14ac:dyDescent="0.3">
      <c r="C72" s="73" t="s">
        <v>20</v>
      </c>
      <c r="D72" s="73"/>
      <c r="E72" s="114">
        <f>SUM(F72,G72,H72,I72,K72,L72,M72,N72,O72)</f>
        <v>1</v>
      </c>
      <c r="F72" s="60">
        <f>F71/$E$71</f>
        <v>0.18681318681318682</v>
      </c>
      <c r="G72" s="60">
        <f>G71/$E$71</f>
        <v>4.7619047619047616E-2</v>
      </c>
      <c r="H72" s="60">
        <f>H71/$E$71</f>
        <v>4.0293040293040296E-2</v>
      </c>
      <c r="I72" s="61">
        <f>I71/$E$71</f>
        <v>0</v>
      </c>
      <c r="J72" s="61"/>
      <c r="K72" s="60">
        <f>K71/$E$71</f>
        <v>3.6630036630036632E-2</v>
      </c>
      <c r="L72" s="60">
        <f>L71/$E$71</f>
        <v>2.9304029304029304E-2</v>
      </c>
      <c r="M72" s="60">
        <f>M71/$E$71</f>
        <v>0.5641025641025641</v>
      </c>
      <c r="N72" s="60">
        <f>N71/$E$71</f>
        <v>0</v>
      </c>
      <c r="O72" s="60">
        <f>O71/$E$71</f>
        <v>9.5238095238095233E-2</v>
      </c>
      <c r="P72" s="27"/>
      <c r="Q72" s="27"/>
      <c r="R72" s="27"/>
      <c r="S72" s="27"/>
      <c r="T72" s="27"/>
      <c r="U72" s="27"/>
      <c r="V72" s="28"/>
      <c r="W72" s="28"/>
      <c r="AB72" s="1"/>
      <c r="AC72" s="1"/>
      <c r="AD72" s="1"/>
      <c r="AE72" s="1"/>
      <c r="AF72" s="1"/>
      <c r="AG72" s="1"/>
      <c r="AH72" s="1"/>
      <c r="AI72" s="1"/>
      <c r="AJ72" s="1"/>
    </row>
    <row r="73" spans="3:36" s="15" customFormat="1" ht="6" customHeight="1" x14ac:dyDescent="0.25"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8"/>
      <c r="P73" s="27"/>
      <c r="Q73" s="27"/>
      <c r="R73" s="27"/>
      <c r="S73" s="27"/>
      <c r="T73" s="27"/>
      <c r="U73" s="27"/>
      <c r="V73" s="28"/>
      <c r="W73" s="28"/>
      <c r="AB73" s="1"/>
      <c r="AC73" s="1"/>
      <c r="AD73" s="1"/>
      <c r="AE73" s="1"/>
      <c r="AF73" s="1"/>
      <c r="AG73" s="1"/>
      <c r="AH73" s="1"/>
      <c r="AI73" s="1"/>
      <c r="AJ73" s="1"/>
    </row>
    <row r="74" spans="3:36" s="15" customFormat="1" ht="15.75" customHeight="1" x14ac:dyDescent="0.25">
      <c r="C74" s="119"/>
      <c r="D74" s="120"/>
      <c r="E74" s="120"/>
      <c r="F74" s="121"/>
      <c r="G74" s="121"/>
      <c r="H74" s="122"/>
      <c r="I74" s="123"/>
      <c r="J74" s="120"/>
      <c r="K74" s="120"/>
      <c r="L74" s="121"/>
      <c r="M74" s="121"/>
      <c r="N74" s="124"/>
      <c r="P74" s="27"/>
      <c r="Q74" s="125" t="s">
        <v>63</v>
      </c>
      <c r="R74" s="125"/>
      <c r="S74" s="126"/>
      <c r="T74" s="127" t="s">
        <v>1</v>
      </c>
      <c r="U74" s="128" t="s">
        <v>61</v>
      </c>
      <c r="V74" s="128" t="s">
        <v>62</v>
      </c>
      <c r="W74" s="28"/>
      <c r="AB74" s="1"/>
      <c r="AC74" s="1"/>
      <c r="AD74" s="1"/>
      <c r="AE74" s="1"/>
      <c r="AF74" s="1"/>
      <c r="AG74" s="1"/>
      <c r="AH74" s="1"/>
      <c r="AI74" s="1"/>
      <c r="AJ74" s="1"/>
    </row>
    <row r="75" spans="3:36" s="15" customFormat="1" ht="17.25" customHeight="1" thickBot="1" x14ac:dyDescent="0.3">
      <c r="C75" s="119"/>
      <c r="D75" s="120"/>
      <c r="E75" s="120"/>
      <c r="F75" s="121"/>
      <c r="G75" s="121"/>
      <c r="H75" s="122"/>
      <c r="I75" s="123"/>
      <c r="J75" s="120"/>
      <c r="K75" s="120"/>
      <c r="L75" s="121"/>
      <c r="M75" s="121"/>
      <c r="N75" s="124"/>
      <c r="Q75" s="125"/>
      <c r="R75" s="125"/>
      <c r="S75" s="126"/>
      <c r="T75" s="129">
        <f>SUM(U75:V75)</f>
        <v>288</v>
      </c>
      <c r="U75" s="130">
        <v>13</v>
      </c>
      <c r="V75" s="130">
        <v>275</v>
      </c>
      <c r="W75" s="28"/>
      <c r="AB75" s="1"/>
      <c r="AC75" s="1"/>
      <c r="AD75" s="1"/>
      <c r="AE75" s="1"/>
      <c r="AF75" s="1"/>
      <c r="AG75" s="1"/>
      <c r="AH75" s="1"/>
      <c r="AI75" s="1"/>
      <c r="AJ75" s="1"/>
    </row>
    <row r="76" spans="3:36" s="15" customFormat="1" ht="17.25" customHeight="1" thickBot="1" x14ac:dyDescent="0.3">
      <c r="C76" s="119"/>
      <c r="D76" s="120"/>
      <c r="E76" s="120"/>
      <c r="F76" s="121"/>
      <c r="G76" s="121"/>
      <c r="H76" s="122"/>
      <c r="I76" s="123"/>
      <c r="J76" s="120"/>
      <c r="K76" s="120"/>
      <c r="L76" s="121"/>
      <c r="M76" s="121"/>
      <c r="N76" s="124"/>
      <c r="Q76" s="131"/>
      <c r="R76" s="131"/>
      <c r="S76" s="132"/>
      <c r="T76" s="133">
        <f>SUM(U76,V76)</f>
        <v>1</v>
      </c>
      <c r="U76" s="133">
        <f>U75/$T$75</f>
        <v>4.5138888888888888E-2</v>
      </c>
      <c r="V76" s="133">
        <f>V75/$T$75</f>
        <v>0.95486111111111116</v>
      </c>
      <c r="W76" s="28"/>
      <c r="AB76" s="1"/>
      <c r="AC76" s="1"/>
      <c r="AD76" s="1"/>
      <c r="AE76" s="1"/>
      <c r="AF76" s="1"/>
      <c r="AG76" s="1"/>
      <c r="AH76" s="1"/>
      <c r="AI76" s="1"/>
      <c r="AJ76" s="1"/>
    </row>
    <row r="77" spans="3:36" s="15" customFormat="1" ht="10.15" customHeight="1" x14ac:dyDescent="0.25">
      <c r="C77" s="119"/>
      <c r="D77" s="120"/>
      <c r="E77" s="120"/>
      <c r="F77" s="121"/>
      <c r="G77" s="121"/>
      <c r="H77" s="122"/>
      <c r="I77" s="123"/>
      <c r="J77" s="120"/>
      <c r="K77" s="120"/>
      <c r="L77" s="121"/>
      <c r="M77" s="121"/>
      <c r="N77" s="124"/>
      <c r="AB77" s="1"/>
      <c r="AC77" s="1"/>
      <c r="AD77" s="1"/>
      <c r="AE77" s="1"/>
      <c r="AF77" s="1"/>
      <c r="AG77" s="1"/>
      <c r="AH77" s="1"/>
      <c r="AI77" s="1"/>
      <c r="AJ77" s="1"/>
    </row>
    <row r="78" spans="3:36" s="15" customFormat="1" ht="24" customHeight="1" x14ac:dyDescent="0.25">
      <c r="C78" s="119"/>
      <c r="D78" s="120"/>
      <c r="E78" s="120"/>
      <c r="F78" s="121"/>
      <c r="G78" s="121"/>
      <c r="H78" s="122"/>
      <c r="I78" s="123"/>
      <c r="J78" s="120"/>
      <c r="K78" s="120"/>
      <c r="L78" s="121"/>
      <c r="M78" s="121"/>
      <c r="N78" s="124"/>
      <c r="P78" s="120"/>
      <c r="Q78" s="120"/>
      <c r="R78" s="120"/>
      <c r="S78" s="120"/>
      <c r="T78" s="120"/>
      <c r="U78" s="120"/>
      <c r="V78" s="120"/>
      <c r="W78" s="28"/>
      <c r="AB78" s="1"/>
      <c r="AC78" s="1"/>
      <c r="AD78" s="1"/>
      <c r="AE78" s="1"/>
      <c r="AF78" s="1"/>
      <c r="AG78" s="1"/>
      <c r="AH78" s="1"/>
      <c r="AI78" s="1"/>
      <c r="AJ78" s="1"/>
    </row>
    <row r="79" spans="3:36" s="15" customFormat="1" ht="12" customHeight="1" x14ac:dyDescent="0.25">
      <c r="C79" s="119"/>
      <c r="D79" s="120"/>
      <c r="E79" s="120"/>
      <c r="F79" s="121"/>
      <c r="G79" s="121"/>
      <c r="H79" s="122"/>
      <c r="I79" s="123"/>
      <c r="J79" s="120"/>
      <c r="K79" s="120"/>
      <c r="L79" s="121"/>
      <c r="M79" s="121"/>
      <c r="N79" s="124"/>
      <c r="P79" s="120"/>
      <c r="Q79" s="120"/>
      <c r="R79" s="120"/>
      <c r="S79" s="120"/>
      <c r="T79" s="120"/>
      <c r="U79" s="120"/>
      <c r="V79" s="120"/>
      <c r="W79" s="28"/>
      <c r="AB79" s="1"/>
      <c r="AC79" s="1"/>
      <c r="AD79" s="1"/>
      <c r="AE79" s="1"/>
      <c r="AF79" s="1"/>
      <c r="AG79" s="1"/>
      <c r="AH79" s="1"/>
      <c r="AI79" s="1"/>
      <c r="AJ79" s="1"/>
    </row>
    <row r="80" spans="3:36" s="15" customFormat="1" ht="34.5" customHeight="1" x14ac:dyDescent="0.25">
      <c r="C80" s="33" t="s">
        <v>64</v>
      </c>
      <c r="D80" s="33"/>
      <c r="E80" s="77" t="s">
        <v>1</v>
      </c>
      <c r="F80" s="134" t="s">
        <v>47</v>
      </c>
      <c r="G80" s="134" t="s">
        <v>48</v>
      </c>
      <c r="H80" s="134" t="s">
        <v>65</v>
      </c>
      <c r="I80" s="134" t="s">
        <v>66</v>
      </c>
      <c r="J80" s="134" t="s">
        <v>67</v>
      </c>
      <c r="K80" s="135" t="s">
        <v>68</v>
      </c>
      <c r="L80" s="134" t="s">
        <v>69</v>
      </c>
      <c r="M80" s="134" t="s">
        <v>70</v>
      </c>
      <c r="N80" s="134" t="s">
        <v>71</v>
      </c>
      <c r="O80" s="134" t="s">
        <v>72</v>
      </c>
      <c r="P80" s="134" t="s">
        <v>73</v>
      </c>
      <c r="Q80" s="134" t="s">
        <v>74</v>
      </c>
      <c r="R80" s="134" t="s">
        <v>75</v>
      </c>
      <c r="S80" s="134" t="s">
        <v>76</v>
      </c>
      <c r="T80" s="134" t="s">
        <v>77</v>
      </c>
      <c r="AB80" s="1"/>
      <c r="AC80" s="1"/>
      <c r="AD80" s="1"/>
      <c r="AE80" s="1"/>
      <c r="AF80" s="1"/>
      <c r="AG80" s="1"/>
      <c r="AH80" s="1"/>
      <c r="AI80" s="1"/>
      <c r="AJ80" s="1"/>
    </row>
    <row r="81" spans="3:36" s="15" customFormat="1" ht="34.5" customHeight="1" x14ac:dyDescent="0.25">
      <c r="C81" s="33"/>
      <c r="D81" s="33"/>
      <c r="E81" s="81"/>
      <c r="F81" s="136"/>
      <c r="G81" s="136"/>
      <c r="H81" s="136"/>
      <c r="I81" s="136"/>
      <c r="J81" s="136"/>
      <c r="K81" s="137"/>
      <c r="L81" s="136"/>
      <c r="M81" s="136"/>
      <c r="N81" s="136"/>
      <c r="O81" s="136"/>
      <c r="P81" s="136"/>
      <c r="Q81" s="136"/>
      <c r="R81" s="136"/>
      <c r="S81" s="136"/>
      <c r="T81" s="136"/>
      <c r="AB81" s="1"/>
      <c r="AC81" s="1"/>
      <c r="AD81" s="1"/>
      <c r="AE81" s="1"/>
      <c r="AF81" s="1"/>
      <c r="AG81" s="1"/>
      <c r="AH81" s="1"/>
      <c r="AI81" s="1"/>
      <c r="AJ81" s="1"/>
    </row>
    <row r="82" spans="3:36" s="15" customFormat="1" ht="17.25" customHeight="1" x14ac:dyDescent="0.25">
      <c r="C82" s="106" t="s">
        <v>60</v>
      </c>
      <c r="D82" s="106"/>
      <c r="E82" s="87">
        <f t="shared" ref="E82:E87" si="5">SUM(F82:T82)</f>
        <v>1</v>
      </c>
      <c r="F82" s="91">
        <v>0</v>
      </c>
      <c r="G82" s="91">
        <v>0</v>
      </c>
      <c r="H82" s="91">
        <v>0</v>
      </c>
      <c r="I82" s="91">
        <v>0</v>
      </c>
      <c r="J82" s="91">
        <v>0</v>
      </c>
      <c r="K82" s="91">
        <v>0</v>
      </c>
      <c r="L82" s="91">
        <v>0</v>
      </c>
      <c r="M82" s="91">
        <v>0</v>
      </c>
      <c r="N82" s="91">
        <v>0</v>
      </c>
      <c r="O82" s="91">
        <v>1</v>
      </c>
      <c r="P82" s="91">
        <v>0</v>
      </c>
      <c r="Q82" s="91">
        <v>0</v>
      </c>
      <c r="R82" s="91">
        <v>0</v>
      </c>
      <c r="S82" s="91">
        <v>0</v>
      </c>
      <c r="T82" s="91">
        <v>0</v>
      </c>
      <c r="AB82" s="1"/>
      <c r="AC82" s="1"/>
      <c r="AD82" s="1"/>
      <c r="AE82" s="1"/>
      <c r="AF82" s="1"/>
      <c r="AG82" s="1"/>
      <c r="AH82" s="1"/>
      <c r="AI82" s="1"/>
      <c r="AJ82" s="1"/>
    </row>
    <row r="83" spans="3:36" s="15" customFormat="1" ht="17.25" customHeight="1" x14ac:dyDescent="0.25">
      <c r="C83" s="89" t="s">
        <v>43</v>
      </c>
      <c r="D83" s="89"/>
      <c r="E83" s="87">
        <f t="shared" si="5"/>
        <v>68</v>
      </c>
      <c r="F83" s="91">
        <v>13</v>
      </c>
      <c r="G83" s="91">
        <v>2</v>
      </c>
      <c r="H83" s="91">
        <v>0</v>
      </c>
      <c r="I83" s="91">
        <v>0</v>
      </c>
      <c r="J83" s="91">
        <v>0</v>
      </c>
      <c r="K83" s="91">
        <v>0</v>
      </c>
      <c r="L83" s="91">
        <v>0</v>
      </c>
      <c r="M83" s="91">
        <v>0</v>
      </c>
      <c r="N83" s="91">
        <v>0</v>
      </c>
      <c r="O83" s="91">
        <v>53</v>
      </c>
      <c r="P83" s="91">
        <v>0</v>
      </c>
      <c r="Q83" s="91">
        <v>0</v>
      </c>
      <c r="R83" s="91">
        <v>0</v>
      </c>
      <c r="S83" s="91">
        <v>0</v>
      </c>
      <c r="T83" s="91">
        <v>0</v>
      </c>
      <c r="AB83" s="1"/>
      <c r="AC83" s="1"/>
      <c r="AD83" s="1"/>
      <c r="AE83" s="1"/>
      <c r="AF83" s="1"/>
      <c r="AG83" s="1"/>
      <c r="AH83" s="1"/>
      <c r="AI83" s="1"/>
      <c r="AJ83" s="1"/>
    </row>
    <row r="84" spans="3:36" s="15" customFormat="1" ht="17.25" customHeight="1" x14ac:dyDescent="0.25">
      <c r="C84" s="89" t="s">
        <v>44</v>
      </c>
      <c r="D84" s="89"/>
      <c r="E84" s="87">
        <f t="shared" si="5"/>
        <v>135</v>
      </c>
      <c r="F84" s="91">
        <v>31</v>
      </c>
      <c r="G84" s="91">
        <v>2</v>
      </c>
      <c r="H84" s="91">
        <v>2</v>
      </c>
      <c r="I84" s="91">
        <v>1</v>
      </c>
      <c r="J84" s="91">
        <v>0</v>
      </c>
      <c r="K84" s="91">
        <v>1</v>
      </c>
      <c r="L84" s="91">
        <v>0</v>
      </c>
      <c r="M84" s="91">
        <v>0</v>
      </c>
      <c r="N84" s="91">
        <v>1</v>
      </c>
      <c r="O84" s="91">
        <v>96</v>
      </c>
      <c r="P84" s="91">
        <v>0</v>
      </c>
      <c r="Q84" s="91">
        <v>1</v>
      </c>
      <c r="R84" s="91">
        <v>0</v>
      </c>
      <c r="S84" s="91">
        <v>0</v>
      </c>
      <c r="T84" s="91">
        <v>0</v>
      </c>
      <c r="AB84" s="1"/>
      <c r="AC84" s="1"/>
      <c r="AD84" s="1"/>
      <c r="AE84" s="1"/>
      <c r="AF84" s="1"/>
      <c r="AG84" s="1"/>
      <c r="AH84" s="1"/>
      <c r="AI84" s="1"/>
      <c r="AJ84" s="1"/>
    </row>
    <row r="85" spans="3:36" s="15" customFormat="1" ht="17.25" customHeight="1" thickBot="1" x14ac:dyDescent="0.3">
      <c r="C85" s="92" t="s">
        <v>45</v>
      </c>
      <c r="D85" s="92"/>
      <c r="E85" s="47">
        <f t="shared" si="5"/>
        <v>83</v>
      </c>
      <c r="F85" s="138">
        <v>6</v>
      </c>
      <c r="G85" s="138">
        <v>0</v>
      </c>
      <c r="H85" s="94">
        <v>2</v>
      </c>
      <c r="I85" s="94">
        <v>0</v>
      </c>
      <c r="J85" s="94">
        <v>1</v>
      </c>
      <c r="K85" s="94">
        <v>0</v>
      </c>
      <c r="L85" s="94">
        <v>1</v>
      </c>
      <c r="M85" s="94">
        <v>0</v>
      </c>
      <c r="N85" s="94">
        <v>0</v>
      </c>
      <c r="O85" s="94">
        <v>73</v>
      </c>
      <c r="P85" s="94">
        <v>0</v>
      </c>
      <c r="Q85" s="94">
        <v>0</v>
      </c>
      <c r="R85" s="94">
        <v>0</v>
      </c>
      <c r="S85" s="94">
        <v>0</v>
      </c>
      <c r="T85" s="94">
        <v>0</v>
      </c>
      <c r="AB85" s="1"/>
      <c r="AC85" s="1"/>
      <c r="AD85" s="1"/>
      <c r="AE85" s="1"/>
      <c r="AF85" s="1"/>
      <c r="AG85" s="1"/>
      <c r="AH85" s="1"/>
      <c r="AI85" s="1"/>
      <c r="AJ85" s="1"/>
    </row>
    <row r="86" spans="3:36" s="15" customFormat="1" ht="17.25" customHeight="1" x14ac:dyDescent="0.25">
      <c r="C86" s="72" t="s">
        <v>1</v>
      </c>
      <c r="D86" s="72"/>
      <c r="E86" s="110">
        <f t="shared" ref="E86:T86" si="6">SUM(E82:E85)</f>
        <v>287</v>
      </c>
      <c r="F86" s="54">
        <f t="shared" si="6"/>
        <v>50</v>
      </c>
      <c r="G86" s="54">
        <f t="shared" si="6"/>
        <v>4</v>
      </c>
      <c r="H86" s="54">
        <f t="shared" si="6"/>
        <v>4</v>
      </c>
      <c r="I86" s="54">
        <f t="shared" si="6"/>
        <v>1</v>
      </c>
      <c r="J86" s="54">
        <f t="shared" si="6"/>
        <v>1</v>
      </c>
      <c r="K86" s="54">
        <f t="shared" si="6"/>
        <v>1</v>
      </c>
      <c r="L86" s="54">
        <f t="shared" si="6"/>
        <v>1</v>
      </c>
      <c r="M86" s="54">
        <f t="shared" si="6"/>
        <v>0</v>
      </c>
      <c r="N86" s="54">
        <f t="shared" si="6"/>
        <v>1</v>
      </c>
      <c r="O86" s="54">
        <f t="shared" si="6"/>
        <v>223</v>
      </c>
      <c r="P86" s="54">
        <f t="shared" si="6"/>
        <v>0</v>
      </c>
      <c r="Q86" s="54">
        <f t="shared" si="6"/>
        <v>1</v>
      </c>
      <c r="R86" s="54">
        <f t="shared" si="6"/>
        <v>0</v>
      </c>
      <c r="S86" s="54">
        <f t="shared" si="6"/>
        <v>0</v>
      </c>
      <c r="T86" s="54">
        <f t="shared" si="6"/>
        <v>0</v>
      </c>
      <c r="AB86" s="1"/>
      <c r="AC86" s="1"/>
      <c r="AD86" s="1"/>
      <c r="AE86" s="1"/>
      <c r="AF86" s="1"/>
      <c r="AG86" s="1"/>
      <c r="AH86" s="1"/>
      <c r="AI86" s="1"/>
      <c r="AJ86" s="1"/>
    </row>
    <row r="87" spans="3:36" s="15" customFormat="1" ht="17.25" customHeight="1" thickBot="1" x14ac:dyDescent="0.3">
      <c r="C87" s="73" t="s">
        <v>20</v>
      </c>
      <c r="D87" s="73"/>
      <c r="E87" s="114">
        <f t="shared" si="5"/>
        <v>0.99999999999999989</v>
      </c>
      <c r="F87" s="60">
        <f t="shared" ref="F87:R87" si="7">F86/$E86</f>
        <v>0.17421602787456447</v>
      </c>
      <c r="G87" s="60">
        <f t="shared" si="7"/>
        <v>1.3937282229965157E-2</v>
      </c>
      <c r="H87" s="60">
        <f t="shared" si="7"/>
        <v>1.3937282229965157E-2</v>
      </c>
      <c r="I87" s="60">
        <f t="shared" si="7"/>
        <v>3.4843205574912892E-3</v>
      </c>
      <c r="J87" s="60">
        <f t="shared" si="7"/>
        <v>3.4843205574912892E-3</v>
      </c>
      <c r="K87" s="60">
        <f t="shared" si="7"/>
        <v>3.4843205574912892E-3</v>
      </c>
      <c r="L87" s="60">
        <f t="shared" si="7"/>
        <v>3.4843205574912892E-3</v>
      </c>
      <c r="M87" s="60">
        <f t="shared" si="7"/>
        <v>0</v>
      </c>
      <c r="N87" s="60">
        <f t="shared" si="7"/>
        <v>3.4843205574912892E-3</v>
      </c>
      <c r="O87" s="60">
        <f t="shared" si="7"/>
        <v>0.77700348432055744</v>
      </c>
      <c r="P87" s="60">
        <f t="shared" si="7"/>
        <v>0</v>
      </c>
      <c r="Q87" s="60">
        <f t="shared" si="7"/>
        <v>3.4843205574912892E-3</v>
      </c>
      <c r="R87" s="60">
        <f t="shared" si="7"/>
        <v>0</v>
      </c>
      <c r="S87" s="60">
        <f>S86/$E86</f>
        <v>0</v>
      </c>
      <c r="T87" s="60">
        <f>T86/$E86</f>
        <v>0</v>
      </c>
      <c r="AB87" s="1"/>
      <c r="AC87" s="1"/>
      <c r="AD87" s="1"/>
      <c r="AE87" s="1"/>
      <c r="AF87" s="1"/>
      <c r="AG87" s="1"/>
      <c r="AH87" s="1"/>
      <c r="AI87" s="1"/>
      <c r="AJ87" s="1"/>
    </row>
    <row r="88" spans="3:36" s="15" customFormat="1" ht="9.75" customHeight="1" x14ac:dyDescent="0.25">
      <c r="C88" s="20"/>
      <c r="D88" s="20"/>
      <c r="E88" s="20"/>
      <c r="F88" s="20"/>
      <c r="G88" s="20"/>
      <c r="H88" s="20"/>
      <c r="O88" s="27"/>
      <c r="P88" s="27"/>
      <c r="Q88" s="27"/>
      <c r="R88" s="27"/>
      <c r="S88" s="27"/>
      <c r="T88" s="27"/>
      <c r="U88" s="27"/>
      <c r="V88" s="28"/>
      <c r="AA88" s="1"/>
      <c r="AB88" s="1"/>
      <c r="AC88" s="1"/>
      <c r="AD88" s="1"/>
      <c r="AE88" s="1"/>
      <c r="AF88" s="1"/>
      <c r="AG88" s="1"/>
      <c r="AH88" s="1"/>
      <c r="AI88" s="1"/>
    </row>
    <row r="89" spans="3:36" s="15" customFormat="1" ht="9.75" customHeight="1" x14ac:dyDescent="0.25">
      <c r="C89" s="20"/>
      <c r="D89" s="20"/>
      <c r="E89" s="20"/>
      <c r="F89" s="20"/>
      <c r="G89" s="20"/>
      <c r="H89" s="20"/>
      <c r="O89" s="27"/>
      <c r="P89" s="27"/>
      <c r="Q89" s="27"/>
      <c r="R89" s="27"/>
      <c r="S89" s="27"/>
      <c r="T89" s="27"/>
      <c r="U89" s="27"/>
      <c r="V89" s="28"/>
      <c r="AA89" s="1"/>
      <c r="AB89" s="1"/>
      <c r="AC89" s="1"/>
      <c r="AD89" s="1"/>
      <c r="AE89" s="1"/>
      <c r="AF89" s="1"/>
      <c r="AG89" s="1"/>
      <c r="AH89" s="1"/>
      <c r="AI89" s="1"/>
    </row>
    <row r="90" spans="3:36" s="15" customFormat="1" ht="9" customHeight="1" x14ac:dyDescent="0.25">
      <c r="C90" s="20"/>
      <c r="D90" s="20"/>
      <c r="E90" s="20"/>
      <c r="F90" s="20"/>
      <c r="G90" s="20"/>
      <c r="H90" s="20"/>
      <c r="O90" s="27"/>
      <c r="P90" s="27"/>
      <c r="Q90" s="27"/>
      <c r="R90" s="27"/>
      <c r="S90" s="27"/>
      <c r="T90" s="27"/>
      <c r="U90" s="27"/>
      <c r="V90" s="28"/>
      <c r="AA90" s="1"/>
      <c r="AB90" s="1"/>
      <c r="AC90" s="1"/>
      <c r="AD90" s="1"/>
      <c r="AE90" s="1"/>
      <c r="AF90" s="1"/>
      <c r="AG90" s="1"/>
      <c r="AH90" s="1"/>
      <c r="AI90" s="1"/>
    </row>
    <row r="91" spans="3:36" s="15" customFormat="1" ht="9.75" customHeight="1" x14ac:dyDescent="0.25">
      <c r="C91" s="20"/>
      <c r="D91" s="20"/>
      <c r="E91" s="20"/>
      <c r="F91" s="20"/>
      <c r="G91" s="20"/>
      <c r="H91" s="20"/>
      <c r="O91" s="27"/>
      <c r="P91" s="27"/>
      <c r="Q91" s="27"/>
      <c r="R91" s="27"/>
      <c r="S91" s="27"/>
      <c r="T91" s="27"/>
      <c r="U91" s="27"/>
      <c r="V91" s="28"/>
      <c r="AA91" s="1"/>
      <c r="AB91" s="1"/>
      <c r="AC91" s="1"/>
      <c r="AD91" s="1"/>
      <c r="AE91" s="1"/>
      <c r="AF91" s="1"/>
      <c r="AG91" s="1"/>
      <c r="AH91" s="1"/>
      <c r="AI91" s="1"/>
    </row>
    <row r="92" spans="3:36" s="15" customFormat="1" ht="9.75" customHeight="1" x14ac:dyDescent="0.25">
      <c r="C92" s="20"/>
      <c r="D92" s="20"/>
      <c r="E92" s="20"/>
      <c r="F92" s="20"/>
      <c r="G92" s="20"/>
      <c r="H92" s="20"/>
      <c r="O92" s="27"/>
      <c r="P92" s="27"/>
      <c r="Q92" s="27"/>
      <c r="R92" s="27"/>
      <c r="S92" s="27"/>
      <c r="T92" s="27"/>
      <c r="U92" s="27"/>
      <c r="V92" s="28"/>
      <c r="AA92" s="1"/>
      <c r="AB92" s="1"/>
      <c r="AC92" s="1"/>
      <c r="AD92" s="1"/>
      <c r="AE92" s="1"/>
      <c r="AF92" s="1"/>
      <c r="AG92" s="1"/>
      <c r="AH92" s="1"/>
      <c r="AI92" s="1"/>
    </row>
    <row r="93" spans="3:36" s="15" customFormat="1" ht="16.5" customHeight="1" x14ac:dyDescent="0.25">
      <c r="C93" s="20"/>
      <c r="D93" s="20"/>
      <c r="E93" s="20"/>
      <c r="F93" s="20"/>
      <c r="G93" s="20"/>
      <c r="H93" s="20"/>
      <c r="O93" s="27"/>
      <c r="P93" s="27"/>
      <c r="Q93" s="27"/>
      <c r="R93" s="27"/>
      <c r="S93" s="27"/>
      <c r="T93" s="27"/>
      <c r="U93" s="27"/>
      <c r="V93" s="28"/>
      <c r="AA93" s="1"/>
      <c r="AB93" s="1"/>
      <c r="AC93" s="1"/>
      <c r="AD93" s="1"/>
      <c r="AE93" s="1"/>
      <c r="AF93" s="1"/>
      <c r="AG93" s="1"/>
      <c r="AH93" s="1"/>
      <c r="AI93" s="1"/>
    </row>
    <row r="94" spans="3:36" s="15" customFormat="1" ht="16.5" customHeight="1" x14ac:dyDescent="0.25">
      <c r="C94" s="20"/>
      <c r="D94" s="20"/>
      <c r="E94" s="20"/>
      <c r="F94" s="20"/>
      <c r="G94" s="20"/>
      <c r="H94" s="20"/>
      <c r="O94" s="27"/>
      <c r="P94" s="27"/>
      <c r="Q94" s="27"/>
      <c r="R94" s="27"/>
      <c r="S94" s="27"/>
      <c r="T94" s="27"/>
      <c r="U94" s="27"/>
      <c r="V94" s="28"/>
      <c r="AA94" s="1"/>
      <c r="AB94" s="1"/>
      <c r="AC94" s="1"/>
      <c r="AD94" s="1"/>
      <c r="AE94" s="1"/>
      <c r="AF94" s="1"/>
      <c r="AG94" s="1"/>
      <c r="AH94" s="1"/>
      <c r="AI94" s="1"/>
    </row>
    <row r="95" spans="3:36" s="15" customFormat="1" ht="19.5" customHeight="1" x14ac:dyDescent="0.25">
      <c r="C95" s="75"/>
      <c r="D95" s="75"/>
      <c r="E95" s="75"/>
      <c r="F95" s="75"/>
      <c r="G95" s="75"/>
      <c r="H95" s="75"/>
      <c r="I95" s="75"/>
      <c r="J95" s="75"/>
      <c r="K95" s="75"/>
      <c r="L95" s="75"/>
      <c r="O95" s="27"/>
      <c r="P95" s="27"/>
      <c r="Q95" s="27"/>
      <c r="R95" s="27"/>
      <c r="S95" s="27"/>
      <c r="T95" s="27"/>
      <c r="U95" s="27"/>
      <c r="V95" s="28"/>
      <c r="AA95" s="1"/>
      <c r="AB95" s="1"/>
      <c r="AC95" s="1"/>
      <c r="AD95" s="1"/>
      <c r="AE95" s="1"/>
      <c r="AF95" s="1"/>
      <c r="AG95" s="1"/>
      <c r="AH95" s="1"/>
      <c r="AI95" s="1"/>
    </row>
    <row r="96" spans="3:36" s="15" customFormat="1" ht="28.5" customHeight="1" x14ac:dyDescent="0.25">
      <c r="C96" s="33" t="s">
        <v>64</v>
      </c>
      <c r="D96" s="33"/>
      <c r="E96" s="77" t="s">
        <v>1</v>
      </c>
      <c r="F96" s="134" t="s">
        <v>78</v>
      </c>
      <c r="G96" s="134" t="s">
        <v>79</v>
      </c>
      <c r="H96" s="134" t="s">
        <v>80</v>
      </c>
      <c r="I96" s="134" t="s">
        <v>81</v>
      </c>
      <c r="J96" s="134" t="s">
        <v>82</v>
      </c>
      <c r="K96" s="135" t="s">
        <v>83</v>
      </c>
      <c r="L96" s="134" t="s">
        <v>84</v>
      </c>
      <c r="M96" s="134" t="s">
        <v>85</v>
      </c>
      <c r="N96" s="134" t="s">
        <v>86</v>
      </c>
      <c r="O96" s="134" t="s">
        <v>87</v>
      </c>
      <c r="P96" s="134" t="s">
        <v>88</v>
      </c>
      <c r="Q96" s="134" t="s">
        <v>89</v>
      </c>
      <c r="R96" s="134" t="s">
        <v>90</v>
      </c>
      <c r="S96" s="134" t="s">
        <v>91</v>
      </c>
      <c r="T96" s="134" t="s">
        <v>92</v>
      </c>
      <c r="U96" s="134" t="s">
        <v>93</v>
      </c>
      <c r="V96" s="134" t="s">
        <v>94</v>
      </c>
      <c r="AA96" s="1"/>
      <c r="AB96" s="1"/>
      <c r="AC96" s="1"/>
      <c r="AD96" s="1"/>
      <c r="AE96" s="1"/>
      <c r="AF96" s="1"/>
      <c r="AG96" s="1"/>
      <c r="AH96" s="1"/>
      <c r="AI96" s="1"/>
    </row>
    <row r="97" spans="2:35" s="15" customFormat="1" ht="28.5" customHeight="1" x14ac:dyDescent="0.25">
      <c r="C97" s="33"/>
      <c r="D97" s="33"/>
      <c r="E97" s="81"/>
      <c r="F97" s="136"/>
      <c r="G97" s="136"/>
      <c r="H97" s="136"/>
      <c r="I97" s="136"/>
      <c r="J97" s="136"/>
      <c r="K97" s="137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AA97" s="1"/>
      <c r="AB97" s="1"/>
      <c r="AC97" s="1"/>
      <c r="AD97" s="1"/>
      <c r="AE97" s="1"/>
      <c r="AF97" s="1"/>
      <c r="AG97" s="1"/>
      <c r="AH97" s="1"/>
      <c r="AI97" s="1"/>
    </row>
    <row r="98" spans="2:35" s="15" customFormat="1" ht="17.25" customHeight="1" x14ac:dyDescent="0.25">
      <c r="C98" s="106" t="s">
        <v>95</v>
      </c>
      <c r="D98" s="106"/>
      <c r="E98" s="87">
        <f t="shared" ref="E98:E104" si="8">SUM(F98:V98)</f>
        <v>172</v>
      </c>
      <c r="F98" s="88">
        <v>78</v>
      </c>
      <c r="G98" s="88">
        <v>78</v>
      </c>
      <c r="H98" s="88">
        <v>0</v>
      </c>
      <c r="I98" s="88">
        <v>0</v>
      </c>
      <c r="J98" s="88">
        <v>3</v>
      </c>
      <c r="K98" s="88">
        <v>8</v>
      </c>
      <c r="L98" s="88">
        <v>0</v>
      </c>
      <c r="M98" s="88">
        <v>0</v>
      </c>
      <c r="N98" s="88">
        <v>0</v>
      </c>
      <c r="O98" s="88">
        <v>0</v>
      </c>
      <c r="P98" s="88">
        <v>0</v>
      </c>
      <c r="Q98" s="88">
        <v>3</v>
      </c>
      <c r="R98" s="88">
        <v>0</v>
      </c>
      <c r="S98" s="88">
        <v>2</v>
      </c>
      <c r="T98" s="88">
        <v>0</v>
      </c>
      <c r="U98" s="88">
        <v>0</v>
      </c>
      <c r="V98" s="88">
        <v>0</v>
      </c>
      <c r="AA98" s="1"/>
      <c r="AB98" s="1"/>
      <c r="AC98" s="1"/>
      <c r="AD98" s="1"/>
      <c r="AE98" s="1"/>
      <c r="AF98" s="1"/>
      <c r="AG98" s="1"/>
      <c r="AH98" s="1"/>
      <c r="AI98" s="1"/>
    </row>
    <row r="99" spans="2:35" s="15" customFormat="1" ht="17.25" customHeight="1" x14ac:dyDescent="0.25">
      <c r="C99" s="89" t="s">
        <v>96</v>
      </c>
      <c r="D99" s="89"/>
      <c r="E99" s="87">
        <f t="shared" si="8"/>
        <v>108</v>
      </c>
      <c r="F99" s="91">
        <v>46</v>
      </c>
      <c r="G99" s="91">
        <v>57</v>
      </c>
      <c r="H99" s="91">
        <v>0</v>
      </c>
      <c r="I99" s="91">
        <v>0</v>
      </c>
      <c r="J99" s="91">
        <v>2</v>
      </c>
      <c r="K99" s="91">
        <v>3</v>
      </c>
      <c r="L99" s="91">
        <v>0</v>
      </c>
      <c r="M99" s="91">
        <v>0</v>
      </c>
      <c r="N99" s="91">
        <v>0</v>
      </c>
      <c r="O99" s="91">
        <v>0</v>
      </c>
      <c r="P99" s="91">
        <v>0</v>
      </c>
      <c r="Q99" s="91">
        <v>0</v>
      </c>
      <c r="R99" s="91">
        <v>0</v>
      </c>
      <c r="S99" s="91">
        <v>0</v>
      </c>
      <c r="T99" s="91">
        <v>0</v>
      </c>
      <c r="U99" s="91">
        <v>0</v>
      </c>
      <c r="V99" s="91">
        <v>0</v>
      </c>
      <c r="AA99" s="1"/>
      <c r="AB99" s="1"/>
      <c r="AC99" s="1"/>
      <c r="AD99" s="1"/>
      <c r="AE99" s="1"/>
      <c r="AF99" s="1"/>
      <c r="AG99" s="1"/>
      <c r="AH99" s="1"/>
      <c r="AI99" s="1"/>
    </row>
    <row r="100" spans="2:35" s="15" customFormat="1" ht="17.25" customHeight="1" x14ac:dyDescent="0.25">
      <c r="C100" s="139" t="s">
        <v>97</v>
      </c>
      <c r="D100" s="139"/>
      <c r="E100" s="87">
        <f t="shared" si="8"/>
        <v>28</v>
      </c>
      <c r="F100" s="91">
        <v>15</v>
      </c>
      <c r="G100" s="91">
        <v>11</v>
      </c>
      <c r="H100" s="91">
        <v>0</v>
      </c>
      <c r="I100" s="91">
        <v>0</v>
      </c>
      <c r="J100" s="91">
        <v>2</v>
      </c>
      <c r="K100" s="91">
        <v>0</v>
      </c>
      <c r="L100" s="91">
        <v>0</v>
      </c>
      <c r="M100" s="91">
        <v>0</v>
      </c>
      <c r="N100" s="91">
        <v>0</v>
      </c>
      <c r="O100" s="91">
        <v>0</v>
      </c>
      <c r="P100" s="91">
        <v>0</v>
      </c>
      <c r="Q100" s="91">
        <v>0</v>
      </c>
      <c r="R100" s="91">
        <v>0</v>
      </c>
      <c r="S100" s="91">
        <v>0</v>
      </c>
      <c r="T100" s="91">
        <v>0</v>
      </c>
      <c r="U100" s="91">
        <v>0</v>
      </c>
      <c r="V100" s="91">
        <v>0</v>
      </c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2:35" s="15" customFormat="1" ht="17.25" customHeight="1" x14ac:dyDescent="0.25">
      <c r="C101" s="89" t="s">
        <v>58</v>
      </c>
      <c r="D101" s="89"/>
      <c r="E101" s="87">
        <f t="shared" si="8"/>
        <v>38</v>
      </c>
      <c r="F101" s="91">
        <v>1</v>
      </c>
      <c r="G101" s="91">
        <v>1</v>
      </c>
      <c r="H101" s="91">
        <v>29</v>
      </c>
      <c r="I101" s="91">
        <v>2</v>
      </c>
      <c r="J101" s="91">
        <v>4</v>
      </c>
      <c r="K101" s="91">
        <v>0</v>
      </c>
      <c r="L101" s="91">
        <v>0</v>
      </c>
      <c r="M101" s="91">
        <v>0</v>
      </c>
      <c r="N101" s="91">
        <v>0</v>
      </c>
      <c r="O101" s="91">
        <v>0</v>
      </c>
      <c r="P101" s="91">
        <v>0</v>
      </c>
      <c r="Q101" s="91">
        <v>0</v>
      </c>
      <c r="R101" s="91">
        <v>0</v>
      </c>
      <c r="S101" s="91">
        <v>0</v>
      </c>
      <c r="T101" s="91">
        <v>0</v>
      </c>
      <c r="U101" s="91">
        <v>0</v>
      </c>
      <c r="V101" s="91">
        <v>1</v>
      </c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2:35" s="15" customFormat="1" ht="17.25" customHeight="1" thickBot="1" x14ac:dyDescent="0.25">
      <c r="C102" s="140" t="s">
        <v>59</v>
      </c>
      <c r="D102" s="140"/>
      <c r="E102" s="47">
        <f t="shared" si="8"/>
        <v>1</v>
      </c>
      <c r="F102" s="138">
        <v>0</v>
      </c>
      <c r="G102" s="138">
        <v>0</v>
      </c>
      <c r="H102" s="94">
        <v>0</v>
      </c>
      <c r="I102" s="94">
        <v>0</v>
      </c>
      <c r="J102" s="94">
        <v>0</v>
      </c>
      <c r="K102" s="94">
        <v>0</v>
      </c>
      <c r="L102" s="94">
        <v>0</v>
      </c>
      <c r="M102" s="94">
        <v>0</v>
      </c>
      <c r="N102" s="94">
        <v>0</v>
      </c>
      <c r="O102" s="94">
        <v>1</v>
      </c>
      <c r="P102" s="94">
        <v>0</v>
      </c>
      <c r="Q102" s="94">
        <v>0</v>
      </c>
      <c r="R102" s="94">
        <v>0</v>
      </c>
      <c r="S102" s="94">
        <v>0</v>
      </c>
      <c r="T102" s="94">
        <v>0</v>
      </c>
      <c r="U102" s="94">
        <v>0</v>
      </c>
      <c r="V102" s="94">
        <v>0</v>
      </c>
    </row>
    <row r="103" spans="2:35" s="141" customFormat="1" ht="17.25" customHeight="1" x14ac:dyDescent="0.2">
      <c r="B103" s="15"/>
      <c r="C103" s="72" t="s">
        <v>1</v>
      </c>
      <c r="D103" s="72"/>
      <c r="E103" s="110">
        <f>SUM(E98:E102)</f>
        <v>347</v>
      </c>
      <c r="F103" s="54">
        <f>SUM(F98:F102)</f>
        <v>140</v>
      </c>
      <c r="G103" s="54">
        <f t="shared" ref="G103:V103" si="9">SUM(G98:G102)</f>
        <v>147</v>
      </c>
      <c r="H103" s="54">
        <f t="shared" si="9"/>
        <v>29</v>
      </c>
      <c r="I103" s="54">
        <f t="shared" si="9"/>
        <v>2</v>
      </c>
      <c r="J103" s="54">
        <f t="shared" si="9"/>
        <v>11</v>
      </c>
      <c r="K103" s="54">
        <f t="shared" si="9"/>
        <v>11</v>
      </c>
      <c r="L103" s="54">
        <f t="shared" si="9"/>
        <v>0</v>
      </c>
      <c r="M103" s="54">
        <f t="shared" si="9"/>
        <v>0</v>
      </c>
      <c r="N103" s="54">
        <f t="shared" si="9"/>
        <v>0</v>
      </c>
      <c r="O103" s="54">
        <f t="shared" si="9"/>
        <v>1</v>
      </c>
      <c r="P103" s="54">
        <f t="shared" si="9"/>
        <v>0</v>
      </c>
      <c r="Q103" s="54">
        <f t="shared" si="9"/>
        <v>3</v>
      </c>
      <c r="R103" s="54">
        <f t="shared" si="9"/>
        <v>0</v>
      </c>
      <c r="S103" s="54">
        <f t="shared" si="9"/>
        <v>2</v>
      </c>
      <c r="T103" s="54">
        <f t="shared" si="9"/>
        <v>0</v>
      </c>
      <c r="U103" s="54">
        <f t="shared" si="9"/>
        <v>0</v>
      </c>
      <c r="V103" s="54">
        <f t="shared" si="9"/>
        <v>1</v>
      </c>
      <c r="W103" s="15"/>
    </row>
    <row r="104" spans="2:35" s="141" customFormat="1" ht="17.25" customHeight="1" thickBot="1" x14ac:dyDescent="0.25">
      <c r="B104" s="15"/>
      <c r="C104" s="73" t="s">
        <v>20</v>
      </c>
      <c r="D104" s="73"/>
      <c r="E104" s="114">
        <f t="shared" si="8"/>
        <v>1.0000000000000002</v>
      </c>
      <c r="F104" s="60">
        <f t="shared" ref="F104:V104" si="10">F103/$E103</f>
        <v>0.40345821325648418</v>
      </c>
      <c r="G104" s="60">
        <f t="shared" si="10"/>
        <v>0.42363112391930835</v>
      </c>
      <c r="H104" s="60">
        <f t="shared" si="10"/>
        <v>8.3573487031700283E-2</v>
      </c>
      <c r="I104" s="60">
        <f t="shared" si="10"/>
        <v>5.763688760806916E-3</v>
      </c>
      <c r="J104" s="60">
        <f t="shared" si="10"/>
        <v>3.1700288184438041E-2</v>
      </c>
      <c r="K104" s="60">
        <f t="shared" si="10"/>
        <v>3.1700288184438041E-2</v>
      </c>
      <c r="L104" s="60">
        <f t="shared" si="10"/>
        <v>0</v>
      </c>
      <c r="M104" s="60">
        <f t="shared" si="10"/>
        <v>0</v>
      </c>
      <c r="N104" s="60">
        <f t="shared" si="10"/>
        <v>0</v>
      </c>
      <c r="O104" s="60">
        <f t="shared" si="10"/>
        <v>2.881844380403458E-3</v>
      </c>
      <c r="P104" s="60">
        <f t="shared" si="10"/>
        <v>0</v>
      </c>
      <c r="Q104" s="60">
        <f t="shared" si="10"/>
        <v>8.6455331412103754E-3</v>
      </c>
      <c r="R104" s="60">
        <f t="shared" si="10"/>
        <v>0</v>
      </c>
      <c r="S104" s="60">
        <f t="shared" si="10"/>
        <v>5.763688760806916E-3</v>
      </c>
      <c r="T104" s="60">
        <f t="shared" si="10"/>
        <v>0</v>
      </c>
      <c r="U104" s="60">
        <f t="shared" si="10"/>
        <v>0</v>
      </c>
      <c r="V104" s="60">
        <f t="shared" si="10"/>
        <v>2.881844380403458E-3</v>
      </c>
      <c r="W104" s="15"/>
    </row>
    <row r="105" spans="2:35" s="141" customFormat="1" ht="9" customHeight="1" x14ac:dyDescent="0.2">
      <c r="C105" s="142"/>
      <c r="D105" s="142"/>
      <c r="E105" s="143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</row>
    <row r="106" spans="2:35" s="141" customFormat="1" ht="9" customHeight="1" x14ac:dyDescent="0.2">
      <c r="B106" s="27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7"/>
      <c r="U106" s="27"/>
      <c r="V106" s="27"/>
      <c r="W106" s="27"/>
    </row>
    <row r="107" spans="2:35" s="141" customFormat="1" ht="15.95" customHeight="1" x14ac:dyDescent="0.2">
      <c r="B107" s="27"/>
      <c r="C107" s="145"/>
      <c r="D107" s="145"/>
      <c r="E107" s="145"/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27"/>
      <c r="U107" s="27"/>
      <c r="V107" s="27"/>
      <c r="W107" s="27"/>
    </row>
    <row r="108" spans="2:35" s="141" customFormat="1" ht="12.75" customHeight="1" x14ac:dyDescent="0.2">
      <c r="B108" s="27"/>
      <c r="C108" s="75"/>
      <c r="D108" s="75"/>
      <c r="E108" s="75"/>
      <c r="F108" s="75"/>
      <c r="G108" s="75"/>
      <c r="H108" s="75"/>
      <c r="I108" s="75"/>
      <c r="J108" s="75"/>
      <c r="K108" s="75"/>
      <c r="L108" s="75"/>
      <c r="M108" s="75"/>
      <c r="N108" s="75"/>
      <c r="O108" s="75"/>
      <c r="P108" s="75"/>
      <c r="Q108" s="75"/>
      <c r="R108" s="75"/>
      <c r="S108" s="75"/>
      <c r="T108" s="27"/>
      <c r="U108" s="27"/>
      <c r="V108" s="27"/>
      <c r="W108" s="27"/>
    </row>
    <row r="109" spans="2:35" s="141" customFormat="1" ht="15.95" customHeight="1" x14ac:dyDescent="0.2">
      <c r="B109" s="27"/>
      <c r="C109" s="75"/>
      <c r="D109" s="75"/>
      <c r="E109" s="75"/>
      <c r="F109" s="75"/>
      <c r="G109" s="75"/>
      <c r="H109" s="75"/>
      <c r="I109" s="75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27"/>
      <c r="U109" s="27"/>
      <c r="V109" s="27"/>
      <c r="W109" s="27"/>
    </row>
    <row r="110" spans="2:35" s="141" customFormat="1" ht="15.95" customHeight="1" x14ac:dyDescent="0.2">
      <c r="B110" s="27"/>
      <c r="C110" s="75"/>
      <c r="D110" s="75"/>
      <c r="E110" s="75"/>
      <c r="F110" s="75"/>
      <c r="G110" s="75"/>
      <c r="H110" s="75"/>
      <c r="I110" s="75"/>
      <c r="J110" s="75"/>
      <c r="K110" s="75"/>
      <c r="L110" s="75"/>
      <c r="M110" s="75"/>
      <c r="N110" s="75"/>
      <c r="O110" s="75"/>
      <c r="P110" s="75"/>
      <c r="Q110" s="75"/>
      <c r="R110" s="75"/>
      <c r="S110" s="75"/>
      <c r="T110" s="27"/>
      <c r="U110" s="27"/>
      <c r="V110" s="27"/>
      <c r="W110" s="27"/>
    </row>
    <row r="111" spans="2:35" s="141" customFormat="1" ht="7.5" customHeight="1" x14ac:dyDescent="0.2">
      <c r="B111" s="27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27"/>
      <c r="W111" s="27"/>
      <c r="X111" s="27"/>
      <c r="Y111" s="27"/>
    </row>
    <row r="112" spans="2:35" s="141" customFormat="1" ht="15.95" customHeight="1" x14ac:dyDescent="0.2">
      <c r="B112" s="27"/>
      <c r="C112" s="146" t="s">
        <v>98</v>
      </c>
      <c r="D112" s="147"/>
      <c r="E112" s="146" t="s">
        <v>27</v>
      </c>
      <c r="F112" s="147"/>
      <c r="G112" s="148" t="s">
        <v>1</v>
      </c>
      <c r="H112" s="24" t="s">
        <v>99</v>
      </c>
      <c r="I112" s="24"/>
      <c r="J112" s="24"/>
      <c r="K112" s="149" t="s">
        <v>3</v>
      </c>
      <c r="L112" s="150"/>
      <c r="M112" s="150"/>
      <c r="N112" s="150"/>
      <c r="O112" s="27"/>
      <c r="X112" s="27"/>
      <c r="Y112" s="27"/>
    </row>
    <row r="113" spans="2:25" s="141" customFormat="1" ht="23.25" customHeight="1" x14ac:dyDescent="0.2">
      <c r="B113" s="27"/>
      <c r="C113" s="151"/>
      <c r="D113" s="152"/>
      <c r="E113" s="151"/>
      <c r="F113" s="152"/>
      <c r="G113" s="153"/>
      <c r="H113" s="154" t="s">
        <v>4</v>
      </c>
      <c r="I113" s="155" t="s">
        <v>5</v>
      </c>
      <c r="J113" s="155"/>
      <c r="K113" s="155" t="s">
        <v>100</v>
      </c>
      <c r="L113" s="155"/>
      <c r="M113" s="155" t="s">
        <v>7</v>
      </c>
      <c r="N113" s="155"/>
      <c r="X113" s="27"/>
      <c r="Y113" s="15"/>
    </row>
    <row r="114" spans="2:25" s="141" customFormat="1" ht="17.25" customHeight="1" x14ac:dyDescent="0.2">
      <c r="B114" s="27"/>
      <c r="C114" s="156" t="s">
        <v>101</v>
      </c>
      <c r="D114" s="156"/>
      <c r="E114" s="156" t="s">
        <v>102</v>
      </c>
      <c r="F114" s="156"/>
      <c r="G114" s="157">
        <f>SUM(H114:N114)</f>
        <v>28</v>
      </c>
      <c r="H114" s="130">
        <v>2</v>
      </c>
      <c r="I114" s="158">
        <v>16</v>
      </c>
      <c r="J114" s="159"/>
      <c r="K114" s="159">
        <v>2</v>
      </c>
      <c r="L114" s="159"/>
      <c r="M114" s="158">
        <v>8</v>
      </c>
      <c r="N114" s="159"/>
      <c r="X114" s="27"/>
      <c r="Y114" s="15"/>
    </row>
    <row r="115" spans="2:25" s="141" customFormat="1" ht="17.25" customHeight="1" x14ac:dyDescent="0.2">
      <c r="B115" s="27"/>
      <c r="C115" s="156" t="s">
        <v>101</v>
      </c>
      <c r="D115" s="156"/>
      <c r="E115" s="156" t="s">
        <v>103</v>
      </c>
      <c r="F115" s="156"/>
      <c r="G115" s="157">
        <f t="shared" ref="G115:G142" si="11">SUM(H115:N115)</f>
        <v>63</v>
      </c>
      <c r="H115" s="130">
        <v>3</v>
      </c>
      <c r="I115" s="158">
        <v>17</v>
      </c>
      <c r="J115" s="160"/>
      <c r="K115" s="160">
        <v>11</v>
      </c>
      <c r="L115" s="160"/>
      <c r="M115" s="158">
        <v>32</v>
      </c>
      <c r="N115" s="160"/>
      <c r="X115" s="27"/>
      <c r="Y115" s="15"/>
    </row>
    <row r="116" spans="2:25" s="141" customFormat="1" ht="17.25" customHeight="1" x14ac:dyDescent="0.2">
      <c r="B116" s="27"/>
      <c r="C116" s="156" t="s">
        <v>104</v>
      </c>
      <c r="D116" s="156"/>
      <c r="E116" s="156" t="s">
        <v>105</v>
      </c>
      <c r="F116" s="156"/>
      <c r="G116" s="157">
        <f t="shared" si="11"/>
        <v>19</v>
      </c>
      <c r="H116" s="130">
        <v>5</v>
      </c>
      <c r="I116" s="158">
        <v>5</v>
      </c>
      <c r="J116" s="160"/>
      <c r="K116" s="160">
        <v>6</v>
      </c>
      <c r="L116" s="160"/>
      <c r="M116" s="158">
        <v>3</v>
      </c>
      <c r="N116" s="160"/>
      <c r="X116" s="27"/>
      <c r="Y116" s="15"/>
    </row>
    <row r="117" spans="2:25" s="141" customFormat="1" ht="17.25" customHeight="1" x14ac:dyDescent="0.2">
      <c r="B117" s="27"/>
      <c r="C117" s="156" t="s">
        <v>106</v>
      </c>
      <c r="D117" s="156"/>
      <c r="E117" s="156" t="s">
        <v>107</v>
      </c>
      <c r="F117" s="156"/>
      <c r="G117" s="157">
        <f t="shared" si="11"/>
        <v>13</v>
      </c>
      <c r="H117" s="130">
        <v>4</v>
      </c>
      <c r="I117" s="158">
        <v>2</v>
      </c>
      <c r="J117" s="160"/>
      <c r="K117" s="160">
        <v>5</v>
      </c>
      <c r="L117" s="160"/>
      <c r="M117" s="158">
        <v>2</v>
      </c>
      <c r="N117" s="160"/>
      <c r="X117" s="27"/>
      <c r="Y117" s="15"/>
    </row>
    <row r="118" spans="2:25" s="141" customFormat="1" ht="17.25" customHeight="1" x14ac:dyDescent="0.2">
      <c r="B118" s="27"/>
      <c r="C118" s="156" t="s">
        <v>108</v>
      </c>
      <c r="D118" s="156"/>
      <c r="E118" s="156" t="s">
        <v>109</v>
      </c>
      <c r="F118" s="156"/>
      <c r="G118" s="157">
        <f t="shared" si="11"/>
        <v>26</v>
      </c>
      <c r="H118" s="130">
        <v>11</v>
      </c>
      <c r="I118" s="158">
        <v>3</v>
      </c>
      <c r="J118" s="160"/>
      <c r="K118" s="160">
        <v>7</v>
      </c>
      <c r="L118" s="160"/>
      <c r="M118" s="158">
        <v>5</v>
      </c>
      <c r="N118" s="160"/>
      <c r="X118" s="27"/>
      <c r="Y118" s="15"/>
    </row>
    <row r="119" spans="2:25" s="141" customFormat="1" ht="17.25" customHeight="1" x14ac:dyDescent="0.2">
      <c r="B119" s="27"/>
      <c r="C119" s="156" t="s">
        <v>108</v>
      </c>
      <c r="D119" s="156"/>
      <c r="E119" s="156" t="s">
        <v>110</v>
      </c>
      <c r="F119" s="156"/>
      <c r="G119" s="157">
        <f t="shared" si="11"/>
        <v>52</v>
      </c>
      <c r="H119" s="130">
        <v>13</v>
      </c>
      <c r="I119" s="158">
        <v>11</v>
      </c>
      <c r="J119" s="160"/>
      <c r="K119" s="160">
        <v>14</v>
      </c>
      <c r="L119" s="160"/>
      <c r="M119" s="158">
        <v>14</v>
      </c>
      <c r="N119" s="160"/>
      <c r="X119" s="27"/>
      <c r="Y119" s="15"/>
    </row>
    <row r="120" spans="2:25" s="141" customFormat="1" ht="17.25" customHeight="1" x14ac:dyDescent="0.2">
      <c r="B120" s="27"/>
      <c r="C120" s="156" t="s">
        <v>108</v>
      </c>
      <c r="D120" s="156"/>
      <c r="E120" s="156" t="s">
        <v>111</v>
      </c>
      <c r="F120" s="156"/>
      <c r="G120" s="157">
        <f t="shared" si="11"/>
        <v>55</v>
      </c>
      <c r="H120" s="130">
        <v>15</v>
      </c>
      <c r="I120" s="158">
        <v>6</v>
      </c>
      <c r="J120" s="160"/>
      <c r="K120" s="160">
        <v>21</v>
      </c>
      <c r="L120" s="160"/>
      <c r="M120" s="158">
        <v>13</v>
      </c>
      <c r="N120" s="160"/>
      <c r="X120" s="27"/>
      <c r="Y120" s="15"/>
    </row>
    <row r="121" spans="2:25" s="141" customFormat="1" ht="17.25" customHeight="1" x14ac:dyDescent="0.2">
      <c r="B121" s="27"/>
      <c r="C121" s="156" t="s">
        <v>112</v>
      </c>
      <c r="D121" s="156"/>
      <c r="E121" s="156" t="s">
        <v>112</v>
      </c>
      <c r="F121" s="156"/>
      <c r="G121" s="157">
        <f t="shared" si="11"/>
        <v>16</v>
      </c>
      <c r="H121" s="130">
        <v>3</v>
      </c>
      <c r="I121" s="158">
        <v>3</v>
      </c>
      <c r="J121" s="160"/>
      <c r="K121" s="160">
        <v>4</v>
      </c>
      <c r="L121" s="160"/>
      <c r="M121" s="158">
        <v>6</v>
      </c>
      <c r="N121" s="160"/>
      <c r="X121" s="27"/>
      <c r="Y121" s="15"/>
    </row>
    <row r="122" spans="2:25" s="141" customFormat="1" ht="17.25" customHeight="1" x14ac:dyDescent="0.2">
      <c r="B122" s="27"/>
      <c r="C122" s="156" t="s">
        <v>113</v>
      </c>
      <c r="D122" s="156"/>
      <c r="E122" s="156" t="s">
        <v>113</v>
      </c>
      <c r="F122" s="156"/>
      <c r="G122" s="157">
        <f t="shared" si="11"/>
        <v>50</v>
      </c>
      <c r="H122" s="130">
        <v>7</v>
      </c>
      <c r="I122" s="158">
        <v>15</v>
      </c>
      <c r="J122" s="160"/>
      <c r="K122" s="160">
        <v>9</v>
      </c>
      <c r="L122" s="160"/>
      <c r="M122" s="158">
        <v>19</v>
      </c>
      <c r="N122" s="160"/>
      <c r="X122" s="27"/>
      <c r="Y122" s="15"/>
    </row>
    <row r="123" spans="2:25" s="141" customFormat="1" ht="17.25" customHeight="1" x14ac:dyDescent="0.2">
      <c r="B123" s="27"/>
      <c r="C123" s="156" t="s">
        <v>114</v>
      </c>
      <c r="D123" s="156"/>
      <c r="E123" s="156" t="s">
        <v>114</v>
      </c>
      <c r="F123" s="156"/>
      <c r="G123" s="157">
        <f t="shared" si="11"/>
        <v>46</v>
      </c>
      <c r="H123" s="130">
        <v>12</v>
      </c>
      <c r="I123" s="158">
        <v>10</v>
      </c>
      <c r="J123" s="160"/>
      <c r="K123" s="160">
        <v>15</v>
      </c>
      <c r="L123" s="160"/>
      <c r="M123" s="158">
        <v>9</v>
      </c>
      <c r="N123" s="160"/>
      <c r="X123" s="27"/>
      <c r="Y123" s="15"/>
    </row>
    <row r="124" spans="2:25" s="141" customFormat="1" ht="17.25" customHeight="1" x14ac:dyDescent="0.2">
      <c r="B124" s="27"/>
      <c r="C124" s="156" t="s">
        <v>115</v>
      </c>
      <c r="D124" s="156"/>
      <c r="E124" s="156" t="s">
        <v>115</v>
      </c>
      <c r="F124" s="156"/>
      <c r="G124" s="157">
        <f t="shared" si="11"/>
        <v>57</v>
      </c>
      <c r="H124" s="130">
        <v>11</v>
      </c>
      <c r="I124" s="158">
        <v>11</v>
      </c>
      <c r="J124" s="160"/>
      <c r="K124" s="160">
        <v>12</v>
      </c>
      <c r="L124" s="160"/>
      <c r="M124" s="158">
        <v>23</v>
      </c>
      <c r="N124" s="160"/>
      <c r="X124" s="27"/>
      <c r="Y124" s="15"/>
    </row>
    <row r="125" spans="2:25" s="141" customFormat="1" ht="17.25" customHeight="1" x14ac:dyDescent="0.2">
      <c r="B125" s="27"/>
      <c r="C125" s="156" t="s">
        <v>115</v>
      </c>
      <c r="D125" s="156"/>
      <c r="E125" s="156" t="s">
        <v>116</v>
      </c>
      <c r="F125" s="156"/>
      <c r="G125" s="157">
        <f t="shared" si="11"/>
        <v>22</v>
      </c>
      <c r="H125" s="130">
        <v>5</v>
      </c>
      <c r="I125" s="158">
        <v>7</v>
      </c>
      <c r="J125" s="160"/>
      <c r="K125" s="160">
        <v>5</v>
      </c>
      <c r="L125" s="160"/>
      <c r="M125" s="158">
        <v>5</v>
      </c>
      <c r="N125" s="160"/>
      <c r="X125" s="27"/>
      <c r="Y125" s="15"/>
    </row>
    <row r="126" spans="2:25" s="141" customFormat="1" ht="17.25" customHeight="1" x14ac:dyDescent="0.2">
      <c r="B126" s="27"/>
      <c r="C126" s="156" t="s">
        <v>117</v>
      </c>
      <c r="D126" s="156"/>
      <c r="E126" s="156" t="s">
        <v>117</v>
      </c>
      <c r="F126" s="156"/>
      <c r="G126" s="157">
        <f t="shared" si="11"/>
        <v>63</v>
      </c>
      <c r="H126" s="130">
        <v>19</v>
      </c>
      <c r="I126" s="158">
        <v>6</v>
      </c>
      <c r="J126" s="160"/>
      <c r="K126" s="160">
        <v>29</v>
      </c>
      <c r="L126" s="160"/>
      <c r="M126" s="158">
        <v>9</v>
      </c>
      <c r="N126" s="160"/>
      <c r="X126" s="27"/>
      <c r="Y126" s="15"/>
    </row>
    <row r="127" spans="2:25" s="141" customFormat="1" ht="17.25" customHeight="1" x14ac:dyDescent="0.2">
      <c r="B127" s="27"/>
      <c r="C127" s="156" t="s">
        <v>118</v>
      </c>
      <c r="D127" s="156"/>
      <c r="E127" s="156" t="s">
        <v>118</v>
      </c>
      <c r="F127" s="156"/>
      <c r="G127" s="157">
        <f t="shared" si="11"/>
        <v>50</v>
      </c>
      <c r="H127" s="130">
        <v>19</v>
      </c>
      <c r="I127" s="158">
        <v>5</v>
      </c>
      <c r="J127" s="160"/>
      <c r="K127" s="160">
        <v>24</v>
      </c>
      <c r="L127" s="160"/>
      <c r="M127" s="158">
        <v>2</v>
      </c>
      <c r="N127" s="160"/>
      <c r="X127" s="27"/>
      <c r="Y127" s="15"/>
    </row>
    <row r="128" spans="2:25" s="141" customFormat="1" ht="17.25" customHeight="1" x14ac:dyDescent="0.2">
      <c r="B128" s="27"/>
      <c r="C128" s="161" t="s">
        <v>119</v>
      </c>
      <c r="D128" s="156"/>
      <c r="E128" s="156" t="s">
        <v>120</v>
      </c>
      <c r="F128" s="156"/>
      <c r="G128" s="157">
        <f>SUM(H128:N128)</f>
        <v>46</v>
      </c>
      <c r="H128" s="130">
        <v>14</v>
      </c>
      <c r="I128" s="158">
        <v>8</v>
      </c>
      <c r="J128" s="160"/>
      <c r="K128" s="160">
        <v>8</v>
      </c>
      <c r="L128" s="160"/>
      <c r="M128" s="158">
        <v>16</v>
      </c>
      <c r="N128" s="160"/>
      <c r="X128" s="27"/>
      <c r="Y128" s="15"/>
    </row>
    <row r="129" spans="2:25" s="141" customFormat="1" ht="17.25" customHeight="1" x14ac:dyDescent="0.2">
      <c r="B129" s="27"/>
      <c r="C129" s="156" t="s">
        <v>121</v>
      </c>
      <c r="D129" s="156"/>
      <c r="E129" s="156" t="s">
        <v>122</v>
      </c>
      <c r="F129" s="156"/>
      <c r="G129" s="157">
        <f t="shared" si="11"/>
        <v>39</v>
      </c>
      <c r="H129" s="130">
        <v>7</v>
      </c>
      <c r="I129" s="158">
        <v>10</v>
      </c>
      <c r="J129" s="160"/>
      <c r="K129" s="160">
        <v>9</v>
      </c>
      <c r="L129" s="160"/>
      <c r="M129" s="158">
        <v>13</v>
      </c>
      <c r="N129" s="160"/>
      <c r="X129" s="27"/>
      <c r="Y129" s="15"/>
    </row>
    <row r="130" spans="2:25" s="141" customFormat="1" ht="17.25" customHeight="1" x14ac:dyDescent="0.2">
      <c r="B130" s="27"/>
      <c r="C130" s="156" t="s">
        <v>123</v>
      </c>
      <c r="D130" s="156"/>
      <c r="E130" s="156" t="s">
        <v>124</v>
      </c>
      <c r="F130" s="156"/>
      <c r="G130" s="157">
        <f t="shared" si="11"/>
        <v>53</v>
      </c>
      <c r="H130" s="130">
        <v>14</v>
      </c>
      <c r="I130" s="158">
        <v>11</v>
      </c>
      <c r="J130" s="160"/>
      <c r="K130" s="160">
        <v>16</v>
      </c>
      <c r="L130" s="160"/>
      <c r="M130" s="158">
        <v>12</v>
      </c>
      <c r="N130" s="160"/>
      <c r="X130" s="27"/>
      <c r="Y130" s="15"/>
    </row>
    <row r="131" spans="2:25" s="141" customFormat="1" ht="17.25" customHeight="1" x14ac:dyDescent="0.2">
      <c r="B131" s="27"/>
      <c r="C131" s="156" t="s">
        <v>123</v>
      </c>
      <c r="D131" s="156"/>
      <c r="E131" s="156" t="s">
        <v>125</v>
      </c>
      <c r="F131" s="156"/>
      <c r="G131" s="157">
        <f t="shared" si="11"/>
        <v>87</v>
      </c>
      <c r="H131" s="130">
        <v>23</v>
      </c>
      <c r="I131" s="158">
        <v>19</v>
      </c>
      <c r="J131" s="160"/>
      <c r="K131" s="160">
        <v>26</v>
      </c>
      <c r="L131" s="160"/>
      <c r="M131" s="158">
        <v>19</v>
      </c>
      <c r="N131" s="160"/>
      <c r="X131" s="27"/>
      <c r="Y131" s="15"/>
    </row>
    <row r="132" spans="2:25" s="141" customFormat="1" ht="17.25" customHeight="1" x14ac:dyDescent="0.2">
      <c r="B132" s="27"/>
      <c r="C132" s="156" t="s">
        <v>126</v>
      </c>
      <c r="D132" s="156"/>
      <c r="E132" s="156" t="s">
        <v>127</v>
      </c>
      <c r="F132" s="156"/>
      <c r="G132" s="157">
        <f t="shared" si="11"/>
        <v>42</v>
      </c>
      <c r="H132" s="130">
        <v>8</v>
      </c>
      <c r="I132" s="158">
        <v>7</v>
      </c>
      <c r="J132" s="160"/>
      <c r="K132" s="160">
        <v>14</v>
      </c>
      <c r="L132" s="160"/>
      <c r="M132" s="158">
        <v>13</v>
      </c>
      <c r="N132" s="160"/>
      <c r="X132" s="27"/>
      <c r="Y132" s="15"/>
    </row>
    <row r="133" spans="2:25" s="141" customFormat="1" ht="17.25" customHeight="1" x14ac:dyDescent="0.2">
      <c r="B133" s="27"/>
      <c r="C133" s="156" t="s">
        <v>128</v>
      </c>
      <c r="D133" s="156"/>
      <c r="E133" s="156" t="s">
        <v>129</v>
      </c>
      <c r="F133" s="156"/>
      <c r="G133" s="157">
        <f t="shared" si="11"/>
        <v>32</v>
      </c>
      <c r="H133" s="130">
        <v>12</v>
      </c>
      <c r="I133" s="158">
        <v>5</v>
      </c>
      <c r="J133" s="160"/>
      <c r="K133" s="160">
        <v>13</v>
      </c>
      <c r="L133" s="160"/>
      <c r="M133" s="158">
        <v>2</v>
      </c>
      <c r="N133" s="160"/>
      <c r="X133" s="27"/>
      <c r="Y133" s="15"/>
    </row>
    <row r="134" spans="2:25" s="141" customFormat="1" ht="17.25" customHeight="1" x14ac:dyDescent="0.2">
      <c r="B134" s="27"/>
      <c r="C134" s="156" t="s">
        <v>130</v>
      </c>
      <c r="D134" s="156"/>
      <c r="E134" s="156" t="s">
        <v>131</v>
      </c>
      <c r="F134" s="156"/>
      <c r="G134" s="157">
        <f t="shared" si="11"/>
        <v>52</v>
      </c>
      <c r="H134" s="130">
        <v>19</v>
      </c>
      <c r="I134" s="158">
        <v>10</v>
      </c>
      <c r="J134" s="160"/>
      <c r="K134" s="160">
        <v>17</v>
      </c>
      <c r="L134" s="160"/>
      <c r="M134" s="158">
        <v>6</v>
      </c>
      <c r="N134" s="160"/>
      <c r="X134" s="27"/>
      <c r="Y134" s="15"/>
    </row>
    <row r="135" spans="2:25" s="141" customFormat="1" ht="17.25" customHeight="1" x14ac:dyDescent="0.2">
      <c r="B135" s="27"/>
      <c r="C135" s="156" t="s">
        <v>132</v>
      </c>
      <c r="D135" s="156"/>
      <c r="E135" s="156" t="s">
        <v>133</v>
      </c>
      <c r="F135" s="156"/>
      <c r="G135" s="157">
        <f t="shared" si="11"/>
        <v>37</v>
      </c>
      <c r="H135" s="130">
        <v>8</v>
      </c>
      <c r="I135" s="158">
        <v>7</v>
      </c>
      <c r="J135" s="160"/>
      <c r="K135" s="160">
        <v>11</v>
      </c>
      <c r="L135" s="160"/>
      <c r="M135" s="158">
        <v>11</v>
      </c>
      <c r="N135" s="160"/>
      <c r="X135" s="27"/>
      <c r="Y135" s="15"/>
    </row>
    <row r="136" spans="2:25" s="141" customFormat="1" ht="17.25" customHeight="1" x14ac:dyDescent="0.2">
      <c r="B136" s="27"/>
      <c r="C136" s="156" t="s">
        <v>134</v>
      </c>
      <c r="D136" s="156"/>
      <c r="E136" s="156" t="s">
        <v>135</v>
      </c>
      <c r="F136" s="156"/>
      <c r="G136" s="157">
        <f t="shared" si="11"/>
        <v>42</v>
      </c>
      <c r="H136" s="130">
        <v>8</v>
      </c>
      <c r="I136" s="158">
        <v>15</v>
      </c>
      <c r="J136" s="160"/>
      <c r="K136" s="160">
        <v>13</v>
      </c>
      <c r="L136" s="160"/>
      <c r="M136" s="158">
        <v>6</v>
      </c>
      <c r="N136" s="160"/>
      <c r="X136" s="27"/>
      <c r="Y136" s="15"/>
    </row>
    <row r="137" spans="2:25" s="141" customFormat="1" ht="17.25" customHeight="1" x14ac:dyDescent="0.2">
      <c r="B137" s="27"/>
      <c r="C137" s="156" t="s">
        <v>136</v>
      </c>
      <c r="D137" s="156"/>
      <c r="E137" s="156" t="s">
        <v>137</v>
      </c>
      <c r="F137" s="156"/>
      <c r="G137" s="157">
        <f t="shared" si="11"/>
        <v>15</v>
      </c>
      <c r="H137" s="130">
        <v>4</v>
      </c>
      <c r="I137" s="158">
        <v>2</v>
      </c>
      <c r="J137" s="160"/>
      <c r="K137" s="160">
        <v>5</v>
      </c>
      <c r="L137" s="160"/>
      <c r="M137" s="158">
        <v>4</v>
      </c>
      <c r="N137" s="160"/>
      <c r="X137" s="27"/>
      <c r="Y137" s="15"/>
    </row>
    <row r="138" spans="2:25" s="141" customFormat="1" ht="17.25" customHeight="1" x14ac:dyDescent="0.2">
      <c r="B138" s="27"/>
      <c r="C138" s="156" t="s">
        <v>138</v>
      </c>
      <c r="D138" s="156"/>
      <c r="E138" s="156" t="s">
        <v>138</v>
      </c>
      <c r="F138" s="156"/>
      <c r="G138" s="157">
        <f t="shared" si="11"/>
        <v>32</v>
      </c>
      <c r="H138" s="130">
        <v>7</v>
      </c>
      <c r="I138" s="158">
        <v>7</v>
      </c>
      <c r="J138" s="160"/>
      <c r="K138" s="160">
        <v>9</v>
      </c>
      <c r="L138" s="160"/>
      <c r="M138" s="158">
        <v>9</v>
      </c>
      <c r="N138" s="160"/>
      <c r="X138" s="27"/>
      <c r="Y138" s="15"/>
    </row>
    <row r="139" spans="2:25" s="141" customFormat="1" ht="17.25" customHeight="1" x14ac:dyDescent="0.2">
      <c r="B139" s="27"/>
      <c r="C139" s="156" t="s">
        <v>139</v>
      </c>
      <c r="D139" s="156"/>
      <c r="E139" s="156" t="s">
        <v>140</v>
      </c>
      <c r="F139" s="156"/>
      <c r="G139" s="157">
        <f t="shared" si="11"/>
        <v>48</v>
      </c>
      <c r="H139" s="130">
        <v>6</v>
      </c>
      <c r="I139" s="158">
        <v>13</v>
      </c>
      <c r="J139" s="160"/>
      <c r="K139" s="160">
        <v>5</v>
      </c>
      <c r="L139" s="160"/>
      <c r="M139" s="158">
        <v>24</v>
      </c>
      <c r="N139" s="160"/>
      <c r="X139" s="27"/>
      <c r="Y139" s="15"/>
    </row>
    <row r="140" spans="2:25" s="141" customFormat="1" ht="17.25" customHeight="1" x14ac:dyDescent="0.2">
      <c r="B140" s="27"/>
      <c r="C140" s="156" t="s">
        <v>141</v>
      </c>
      <c r="D140" s="156"/>
      <c r="E140" s="156" t="s">
        <v>141</v>
      </c>
      <c r="F140" s="156"/>
      <c r="G140" s="157">
        <f t="shared" si="11"/>
        <v>46</v>
      </c>
      <c r="H140" s="130">
        <v>14</v>
      </c>
      <c r="I140" s="158">
        <v>5</v>
      </c>
      <c r="J140" s="160"/>
      <c r="K140" s="160">
        <v>18</v>
      </c>
      <c r="L140" s="160"/>
      <c r="M140" s="158">
        <v>9</v>
      </c>
      <c r="N140" s="160"/>
      <c r="X140" s="27"/>
      <c r="Y140" s="15"/>
    </row>
    <row r="141" spans="2:25" s="141" customFormat="1" ht="17.25" customHeight="1" x14ac:dyDescent="0.2">
      <c r="B141" s="27"/>
      <c r="C141" s="156" t="s">
        <v>142</v>
      </c>
      <c r="D141" s="156"/>
      <c r="E141" s="156" t="s">
        <v>143</v>
      </c>
      <c r="F141" s="156"/>
      <c r="G141" s="157">
        <f t="shared" si="11"/>
        <v>29</v>
      </c>
      <c r="H141" s="130">
        <v>4</v>
      </c>
      <c r="I141" s="158">
        <v>5</v>
      </c>
      <c r="J141" s="160"/>
      <c r="K141" s="160">
        <v>6</v>
      </c>
      <c r="L141" s="160"/>
      <c r="M141" s="158">
        <v>14</v>
      </c>
      <c r="N141" s="160"/>
      <c r="X141" s="27"/>
      <c r="Y141" s="15"/>
    </row>
    <row r="142" spans="2:25" s="141" customFormat="1" ht="17.25" customHeight="1" thickBot="1" x14ac:dyDescent="0.25">
      <c r="B142" s="27"/>
      <c r="C142" s="162" t="s">
        <v>144</v>
      </c>
      <c r="D142" s="162"/>
      <c r="E142" s="162" t="s">
        <v>145</v>
      </c>
      <c r="F142" s="162"/>
      <c r="G142" s="163">
        <f t="shared" si="11"/>
        <v>44</v>
      </c>
      <c r="H142" s="164">
        <v>11</v>
      </c>
      <c r="I142" s="165">
        <v>5</v>
      </c>
      <c r="J142" s="166"/>
      <c r="K142" s="166">
        <v>13</v>
      </c>
      <c r="L142" s="166"/>
      <c r="M142" s="165">
        <v>15</v>
      </c>
      <c r="N142" s="166"/>
      <c r="X142" s="27"/>
      <c r="Y142" s="15"/>
    </row>
    <row r="143" spans="2:25" s="141" customFormat="1" ht="17.25" customHeight="1" x14ac:dyDescent="0.2">
      <c r="B143" s="27"/>
      <c r="C143" s="167" t="s">
        <v>1</v>
      </c>
      <c r="D143" s="167"/>
      <c r="E143" s="167"/>
      <c r="F143" s="167"/>
      <c r="G143" s="110">
        <f>SUM(G114:G142)</f>
        <v>1204</v>
      </c>
      <c r="H143" s="168">
        <f>SUM(H114:H142)</f>
        <v>288</v>
      </c>
      <c r="I143" s="169">
        <f>SUM(I114:I142)</f>
        <v>246</v>
      </c>
      <c r="J143" s="169"/>
      <c r="K143" s="169">
        <f>SUM(K114:K142)</f>
        <v>347</v>
      </c>
      <c r="L143" s="169"/>
      <c r="M143" s="169">
        <f>SUM(M114:M142)</f>
        <v>323</v>
      </c>
      <c r="N143" s="169"/>
      <c r="X143" s="27"/>
      <c r="Y143" s="15"/>
    </row>
    <row r="144" spans="2:25" s="141" customFormat="1" ht="17.25" customHeight="1" thickBot="1" x14ac:dyDescent="0.25">
      <c r="B144" s="27"/>
      <c r="C144" s="170" t="s">
        <v>20</v>
      </c>
      <c r="D144" s="170"/>
      <c r="E144" s="170"/>
      <c r="F144" s="170"/>
      <c r="G144" s="171">
        <f>SUM(H144:N144)</f>
        <v>1</v>
      </c>
      <c r="H144" s="172">
        <f>H143/$G$143</f>
        <v>0.23920265780730898</v>
      </c>
      <c r="I144" s="173">
        <f>I143/$G$143</f>
        <v>0.20431893687707642</v>
      </c>
      <c r="J144" s="173"/>
      <c r="K144" s="173">
        <f>K143/$G$143</f>
        <v>0.28820598006644516</v>
      </c>
      <c r="L144" s="173"/>
      <c r="M144" s="173">
        <f>M143/$G$143</f>
        <v>0.26827242524916944</v>
      </c>
      <c r="N144" s="173"/>
      <c r="X144" s="27"/>
      <c r="Y144" s="15"/>
    </row>
    <row r="145" spans="2:29" s="141" customFormat="1" ht="16.149999999999999" customHeight="1" x14ac:dyDescent="0.2">
      <c r="B145" s="27"/>
      <c r="C145" s="174"/>
      <c r="D145" s="174"/>
      <c r="E145" s="174"/>
      <c r="F145" s="174"/>
      <c r="G145" s="174"/>
      <c r="I145" s="174"/>
      <c r="J145" s="174"/>
      <c r="K145" s="174"/>
      <c r="L145" s="174"/>
      <c r="M145" s="174"/>
      <c r="N145" s="174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15"/>
    </row>
    <row r="146" spans="2:29" s="141" customFormat="1" ht="16.149999999999999" customHeight="1" x14ac:dyDescent="0.2">
      <c r="B146" s="27"/>
      <c r="C146" s="174"/>
      <c r="D146" s="174"/>
      <c r="E146" s="174"/>
      <c r="F146" s="174"/>
      <c r="G146" s="174"/>
      <c r="I146" s="174"/>
      <c r="J146" s="174"/>
      <c r="K146" s="174"/>
      <c r="L146" s="174"/>
      <c r="M146" s="174"/>
      <c r="N146" s="174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15"/>
    </row>
    <row r="147" spans="2:29" s="15" customFormat="1" ht="16.149999999999999" customHeight="1" x14ac:dyDescent="0.25">
      <c r="C147" s="75"/>
      <c r="D147" s="75"/>
      <c r="E147" s="75"/>
      <c r="F147" s="75"/>
      <c r="G147" s="75"/>
      <c r="H147" s="75"/>
      <c r="I147" s="75"/>
      <c r="J147" s="28"/>
      <c r="K147" s="28"/>
      <c r="L147" s="28"/>
      <c r="M147" s="28"/>
      <c r="N147" s="28"/>
      <c r="O147" s="28"/>
      <c r="P147" s="28"/>
      <c r="Q147" s="27"/>
      <c r="R147" s="27"/>
      <c r="S147" s="27"/>
      <c r="T147" s="28"/>
      <c r="X147" s="141"/>
      <c r="Z147" s="1"/>
      <c r="AA147" s="1"/>
      <c r="AB147" s="1"/>
      <c r="AC147" s="1"/>
    </row>
    <row r="148" spans="2:29" s="15" customFormat="1" ht="11.45" customHeight="1" x14ac:dyDescent="0.25"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7"/>
      <c r="R148" s="27"/>
      <c r="S148" s="27"/>
      <c r="T148" s="28"/>
      <c r="X148" s="141"/>
      <c r="Z148" s="1"/>
      <c r="AA148" s="1"/>
      <c r="AB148" s="1"/>
      <c r="AC148" s="1"/>
    </row>
    <row r="149" spans="2:29" s="15" customFormat="1" ht="19.149999999999999" customHeight="1" x14ac:dyDescent="0.25">
      <c r="C149" s="175" t="s">
        <v>98</v>
      </c>
      <c r="D149" s="176"/>
      <c r="E149" s="177" t="s">
        <v>1</v>
      </c>
      <c r="F149" s="178" t="s">
        <v>146</v>
      </c>
      <c r="G149" s="179">
        <v>2023</v>
      </c>
      <c r="H149" s="178">
        <v>2024</v>
      </c>
      <c r="I149" s="178" t="s">
        <v>147</v>
      </c>
      <c r="J149"/>
      <c r="K149" s="28"/>
      <c r="L149" s="28"/>
      <c r="M149" s="28"/>
      <c r="N149" s="28"/>
      <c r="O149" s="28"/>
      <c r="P149" s="28"/>
      <c r="Q149" s="27"/>
      <c r="R149" s="27"/>
      <c r="S149" s="27"/>
      <c r="T149" s="28"/>
      <c r="X149" s="141"/>
      <c r="Z149" s="1"/>
      <c r="AA149" s="1"/>
      <c r="AB149" s="1"/>
      <c r="AC149" s="1"/>
    </row>
    <row r="150" spans="2:29" s="15" customFormat="1" ht="16.149999999999999" customHeight="1" x14ac:dyDescent="0.25">
      <c r="C150" s="161" t="s">
        <v>101</v>
      </c>
      <c r="D150" s="180"/>
      <c r="E150" s="180">
        <f>SUM(F150:I150)</f>
        <v>486</v>
      </c>
      <c r="F150" s="181">
        <v>57</v>
      </c>
      <c r="G150" s="182">
        <v>166</v>
      </c>
      <c r="H150" s="182">
        <v>172</v>
      </c>
      <c r="I150" s="182">
        <v>91</v>
      </c>
      <c r="J150"/>
      <c r="K150" s="28"/>
      <c r="L150" s="28"/>
      <c r="M150" s="28"/>
      <c r="N150" s="28"/>
      <c r="O150" s="28"/>
      <c r="P150" s="28"/>
      <c r="Q150" s="27"/>
      <c r="R150" s="27"/>
      <c r="S150" s="27"/>
      <c r="T150" s="28"/>
      <c r="X150" s="141"/>
      <c r="Z150" s="1"/>
      <c r="AA150" s="1"/>
      <c r="AB150" s="1"/>
      <c r="AC150" s="1"/>
    </row>
    <row r="151" spans="2:29" s="15" customFormat="1" ht="16.149999999999999" customHeight="1" x14ac:dyDescent="0.25">
      <c r="C151" s="161" t="s">
        <v>104</v>
      </c>
      <c r="D151" s="180"/>
      <c r="E151" s="180">
        <f t="shared" ref="E151:E173" si="12">SUM(F151:I151)</f>
        <v>21</v>
      </c>
      <c r="F151" s="183" t="s">
        <v>29</v>
      </c>
      <c r="G151" s="183" t="s">
        <v>29</v>
      </c>
      <c r="H151" s="182">
        <v>2</v>
      </c>
      <c r="I151" s="182">
        <v>19</v>
      </c>
      <c r="J151"/>
      <c r="K151" s="28"/>
      <c r="L151" s="28"/>
      <c r="M151" s="28"/>
      <c r="N151" s="28"/>
      <c r="O151" s="28"/>
      <c r="P151" s="28"/>
      <c r="Q151" s="27"/>
      <c r="R151" s="27"/>
      <c r="S151" s="27"/>
      <c r="T151" s="28"/>
      <c r="X151" s="141"/>
      <c r="Z151" s="1"/>
      <c r="AA151" s="1"/>
      <c r="AB151" s="1"/>
      <c r="AC151" s="1"/>
    </row>
    <row r="152" spans="2:29" s="15" customFormat="1" ht="16.149999999999999" customHeight="1" x14ac:dyDescent="0.25">
      <c r="C152" s="161" t="s">
        <v>106</v>
      </c>
      <c r="D152" s="180"/>
      <c r="E152" s="180">
        <f t="shared" si="12"/>
        <v>214</v>
      </c>
      <c r="F152" s="181">
        <v>35</v>
      </c>
      <c r="G152" s="181">
        <v>62</v>
      </c>
      <c r="H152" s="181">
        <v>104</v>
      </c>
      <c r="I152" s="181">
        <v>13</v>
      </c>
      <c r="J152"/>
      <c r="K152" s="28"/>
      <c r="L152" s="28"/>
      <c r="M152" s="28"/>
      <c r="N152" s="28"/>
      <c r="O152" s="28"/>
      <c r="P152" s="28"/>
      <c r="Q152" s="27"/>
      <c r="R152" s="27"/>
      <c r="S152" s="27"/>
      <c r="T152" s="28"/>
      <c r="X152" s="141"/>
      <c r="Z152" s="1"/>
      <c r="AA152" s="1"/>
      <c r="AB152" s="1"/>
      <c r="AC152" s="1"/>
    </row>
    <row r="153" spans="2:29" s="15" customFormat="1" ht="16.149999999999999" customHeight="1" x14ac:dyDescent="0.25">
      <c r="C153" s="161" t="s">
        <v>108</v>
      </c>
      <c r="D153" s="180"/>
      <c r="E153" s="180">
        <f t="shared" si="12"/>
        <v>928</v>
      </c>
      <c r="F153" s="181">
        <v>84</v>
      </c>
      <c r="G153" s="181">
        <v>466</v>
      </c>
      <c r="H153" s="181">
        <v>245</v>
      </c>
      <c r="I153" s="181">
        <v>133</v>
      </c>
      <c r="J153"/>
      <c r="K153" s="28"/>
      <c r="L153" s="28"/>
      <c r="M153" s="28"/>
      <c r="N153" s="28"/>
      <c r="O153" s="28"/>
      <c r="P153" s="28"/>
      <c r="Q153" s="27"/>
      <c r="R153" s="27"/>
      <c r="S153" s="27"/>
      <c r="T153" s="28"/>
      <c r="X153" s="141"/>
      <c r="Z153" s="1"/>
      <c r="AA153" s="1"/>
      <c r="AB153" s="1"/>
      <c r="AC153" s="1"/>
    </row>
    <row r="154" spans="2:29" s="15" customFormat="1" ht="16.149999999999999" customHeight="1" x14ac:dyDescent="0.25">
      <c r="C154" s="161" t="s">
        <v>112</v>
      </c>
      <c r="D154" s="180"/>
      <c r="E154" s="180">
        <f t="shared" si="12"/>
        <v>16</v>
      </c>
      <c r="F154" s="183" t="s">
        <v>29</v>
      </c>
      <c r="G154" s="183" t="s">
        <v>29</v>
      </c>
      <c r="H154" s="181">
        <v>0</v>
      </c>
      <c r="I154" s="181">
        <v>16</v>
      </c>
      <c r="J154"/>
      <c r="K154" s="28"/>
      <c r="L154" s="28"/>
      <c r="M154" s="28"/>
      <c r="N154" s="28"/>
      <c r="O154" s="28"/>
      <c r="P154" s="28"/>
      <c r="Q154" s="27"/>
      <c r="R154" s="27"/>
      <c r="S154" s="27"/>
      <c r="T154" s="28"/>
      <c r="X154" s="141"/>
      <c r="Z154" s="1"/>
      <c r="AA154" s="1"/>
      <c r="AB154" s="1"/>
      <c r="AC154" s="1"/>
    </row>
    <row r="155" spans="2:29" s="15" customFormat="1" ht="16.149999999999999" customHeight="1" x14ac:dyDescent="0.25">
      <c r="C155" s="161" t="s">
        <v>113</v>
      </c>
      <c r="D155" s="180"/>
      <c r="E155" s="180">
        <f t="shared" si="12"/>
        <v>60</v>
      </c>
      <c r="F155" s="183" t="s">
        <v>29</v>
      </c>
      <c r="G155" s="183" t="s">
        <v>29</v>
      </c>
      <c r="H155" s="181">
        <v>10</v>
      </c>
      <c r="I155" s="181">
        <v>50</v>
      </c>
      <c r="J155"/>
      <c r="K155" s="28"/>
      <c r="L155" s="28"/>
      <c r="M155" s="28"/>
      <c r="N155" s="28"/>
      <c r="O155" s="28"/>
      <c r="P155" s="28"/>
      <c r="Q155" s="27"/>
      <c r="R155" s="27"/>
      <c r="S155" s="27"/>
      <c r="T155" s="28"/>
      <c r="X155" s="141"/>
      <c r="Z155" s="1"/>
      <c r="AA155" s="1"/>
      <c r="AB155" s="1"/>
      <c r="AC155" s="1"/>
    </row>
    <row r="156" spans="2:29" s="15" customFormat="1" ht="16.149999999999999" customHeight="1" x14ac:dyDescent="0.25">
      <c r="C156" s="161" t="s">
        <v>114</v>
      </c>
      <c r="D156" s="180"/>
      <c r="E156" s="180">
        <f t="shared" si="12"/>
        <v>413</v>
      </c>
      <c r="F156" s="181">
        <v>28</v>
      </c>
      <c r="G156" s="181">
        <v>198</v>
      </c>
      <c r="H156" s="181">
        <v>141</v>
      </c>
      <c r="I156" s="181">
        <v>46</v>
      </c>
      <c r="J156"/>
      <c r="K156" s="28"/>
      <c r="L156" s="28"/>
      <c r="M156" s="28"/>
      <c r="N156" s="28"/>
      <c r="O156" s="28"/>
      <c r="P156" s="28"/>
      <c r="Q156" s="27"/>
      <c r="R156" s="27"/>
      <c r="S156" s="27"/>
      <c r="T156" s="28"/>
      <c r="X156" s="141"/>
      <c r="Z156" s="1"/>
      <c r="AA156" s="1"/>
      <c r="AB156" s="1"/>
      <c r="AC156" s="1"/>
    </row>
    <row r="157" spans="2:29" s="15" customFormat="1" ht="16.149999999999999" customHeight="1" x14ac:dyDescent="0.25">
      <c r="C157" s="161" t="s">
        <v>115</v>
      </c>
      <c r="D157" s="180"/>
      <c r="E157" s="180">
        <f t="shared" si="12"/>
        <v>836</v>
      </c>
      <c r="F157" s="181">
        <v>85</v>
      </c>
      <c r="G157" s="181">
        <v>423</v>
      </c>
      <c r="H157" s="181">
        <v>249</v>
      </c>
      <c r="I157" s="181">
        <v>79</v>
      </c>
      <c r="J157"/>
      <c r="K157" s="28"/>
      <c r="L157" s="28"/>
      <c r="M157" s="28"/>
      <c r="N157" s="28"/>
      <c r="O157" s="28"/>
      <c r="P157" s="28"/>
      <c r="Q157" s="27"/>
      <c r="R157" s="27"/>
      <c r="S157" s="27"/>
      <c r="T157" s="28"/>
      <c r="X157" s="141"/>
      <c r="Z157" s="1"/>
      <c r="AA157" s="1"/>
      <c r="AB157" s="1"/>
      <c r="AC157" s="1"/>
    </row>
    <row r="158" spans="2:29" s="15" customFormat="1" ht="16.149999999999999" customHeight="1" x14ac:dyDescent="0.25">
      <c r="C158" s="161" t="s">
        <v>117</v>
      </c>
      <c r="D158" s="180"/>
      <c r="E158" s="180">
        <f t="shared" si="12"/>
        <v>551</v>
      </c>
      <c r="F158" s="181">
        <v>48</v>
      </c>
      <c r="G158" s="181">
        <v>237</v>
      </c>
      <c r="H158" s="181">
        <v>203</v>
      </c>
      <c r="I158" s="181">
        <v>63</v>
      </c>
      <c r="J158"/>
      <c r="K158" s="28"/>
      <c r="L158" s="28"/>
      <c r="M158" s="28"/>
      <c r="N158" s="28"/>
      <c r="O158" s="28"/>
      <c r="P158" s="28"/>
      <c r="Q158" s="27"/>
      <c r="R158" s="27"/>
      <c r="S158" s="27"/>
      <c r="T158" s="28"/>
      <c r="X158" s="141"/>
      <c r="Z158" s="1"/>
      <c r="AA158" s="1"/>
      <c r="AB158" s="1"/>
      <c r="AC158" s="1"/>
    </row>
    <row r="159" spans="2:29" s="15" customFormat="1" ht="16.149999999999999" customHeight="1" x14ac:dyDescent="0.25">
      <c r="C159" s="161" t="s">
        <v>118</v>
      </c>
      <c r="D159" s="180"/>
      <c r="E159" s="180">
        <f t="shared" si="12"/>
        <v>260</v>
      </c>
      <c r="F159" s="181">
        <v>23</v>
      </c>
      <c r="G159" s="181">
        <v>67</v>
      </c>
      <c r="H159" s="181">
        <v>120</v>
      </c>
      <c r="I159" s="181">
        <v>50</v>
      </c>
      <c r="J159"/>
      <c r="K159" s="28"/>
      <c r="L159" s="28"/>
      <c r="M159" s="28"/>
      <c r="N159" s="28"/>
      <c r="O159" s="28"/>
      <c r="P159" s="28"/>
      <c r="Q159" s="27"/>
      <c r="R159" s="27"/>
      <c r="S159" s="27"/>
      <c r="T159" s="28"/>
      <c r="X159" s="141"/>
      <c r="Z159" s="1"/>
      <c r="AA159" s="1"/>
      <c r="AB159" s="1"/>
      <c r="AC159" s="1"/>
    </row>
    <row r="160" spans="2:29" s="15" customFormat="1" ht="16.149999999999999" customHeight="1" x14ac:dyDescent="0.25">
      <c r="C160" s="161" t="s">
        <v>119</v>
      </c>
      <c r="D160" s="180"/>
      <c r="E160" s="180">
        <f t="shared" si="12"/>
        <v>71</v>
      </c>
      <c r="F160" s="183" t="s">
        <v>29</v>
      </c>
      <c r="G160" s="183" t="s">
        <v>29</v>
      </c>
      <c r="H160" s="182">
        <v>25</v>
      </c>
      <c r="I160" s="182">
        <v>46</v>
      </c>
      <c r="J160"/>
      <c r="K160" s="28"/>
      <c r="L160" s="28"/>
      <c r="M160" s="28"/>
      <c r="N160" s="28"/>
      <c r="O160" s="28"/>
      <c r="P160" s="28"/>
      <c r="Q160" s="27"/>
      <c r="R160" s="27"/>
      <c r="S160" s="27"/>
      <c r="T160" s="28"/>
      <c r="X160" s="141"/>
      <c r="Z160" s="1"/>
      <c r="AA160" s="1"/>
      <c r="AB160" s="1"/>
      <c r="AC160" s="1"/>
    </row>
    <row r="161" spans="3:29" s="15" customFormat="1" ht="16.149999999999999" customHeight="1" x14ac:dyDescent="0.25">
      <c r="C161" s="161" t="s">
        <v>121</v>
      </c>
      <c r="D161" s="180"/>
      <c r="E161" s="180">
        <f t="shared" si="12"/>
        <v>100</v>
      </c>
      <c r="F161" s="183" t="s">
        <v>29</v>
      </c>
      <c r="G161" s="183" t="s">
        <v>29</v>
      </c>
      <c r="H161" s="181">
        <v>61</v>
      </c>
      <c r="I161" s="181">
        <v>39</v>
      </c>
      <c r="J161"/>
      <c r="K161" s="28"/>
      <c r="L161" s="28"/>
      <c r="M161" s="28"/>
      <c r="N161" s="28"/>
      <c r="O161" s="28"/>
      <c r="P161" s="28"/>
      <c r="Q161" s="27"/>
      <c r="R161" s="27"/>
      <c r="S161" s="27"/>
      <c r="T161" s="28"/>
      <c r="X161" s="141"/>
      <c r="Z161" s="1"/>
      <c r="AA161" s="1"/>
      <c r="AB161" s="1"/>
      <c r="AC161" s="1"/>
    </row>
    <row r="162" spans="3:29" s="15" customFormat="1" ht="16.149999999999999" customHeight="1" x14ac:dyDescent="0.25">
      <c r="C162" s="161" t="s">
        <v>123</v>
      </c>
      <c r="D162" s="180"/>
      <c r="E162" s="180">
        <f t="shared" si="12"/>
        <v>722</v>
      </c>
      <c r="F162" s="181">
        <v>36</v>
      </c>
      <c r="G162" s="182">
        <v>237</v>
      </c>
      <c r="H162" s="182">
        <v>309</v>
      </c>
      <c r="I162" s="182">
        <v>140</v>
      </c>
      <c r="J162"/>
      <c r="K162" s="28"/>
      <c r="L162" s="28"/>
      <c r="M162" s="28"/>
      <c r="N162" s="28"/>
      <c r="O162" s="28"/>
      <c r="P162" s="28"/>
      <c r="Q162" s="27"/>
      <c r="R162" s="27"/>
      <c r="S162" s="27"/>
      <c r="T162" s="28"/>
      <c r="X162" s="141"/>
      <c r="Z162" s="1"/>
      <c r="AA162" s="1"/>
      <c r="AB162" s="1"/>
      <c r="AC162" s="1"/>
    </row>
    <row r="163" spans="3:29" s="15" customFormat="1" ht="16.149999999999999" customHeight="1" x14ac:dyDescent="0.25">
      <c r="C163" s="161" t="s">
        <v>126</v>
      </c>
      <c r="D163" s="180"/>
      <c r="E163" s="180">
        <f t="shared" si="12"/>
        <v>270</v>
      </c>
      <c r="F163" s="181">
        <v>19</v>
      </c>
      <c r="G163" s="181">
        <v>114</v>
      </c>
      <c r="H163" s="181">
        <v>95</v>
      </c>
      <c r="I163" s="181">
        <v>42</v>
      </c>
      <c r="J163"/>
      <c r="K163" s="28"/>
      <c r="L163" s="28"/>
      <c r="M163" s="28"/>
      <c r="N163" s="28"/>
      <c r="O163" s="28"/>
      <c r="P163" s="28"/>
      <c r="Q163" s="27"/>
      <c r="R163" s="27"/>
      <c r="S163" s="27"/>
      <c r="T163" s="28"/>
      <c r="X163" s="141"/>
      <c r="Z163" s="1"/>
      <c r="AA163" s="1"/>
      <c r="AB163" s="1"/>
      <c r="AC163" s="1"/>
    </row>
    <row r="164" spans="3:29" s="15" customFormat="1" ht="16.149999999999999" customHeight="1" x14ac:dyDescent="0.25">
      <c r="C164" s="161" t="s">
        <v>128</v>
      </c>
      <c r="D164" s="180"/>
      <c r="E164" s="180">
        <f t="shared" si="12"/>
        <v>210</v>
      </c>
      <c r="F164" s="181">
        <v>30</v>
      </c>
      <c r="G164" s="181">
        <v>84</v>
      </c>
      <c r="H164" s="181">
        <v>64</v>
      </c>
      <c r="I164" s="181">
        <v>32</v>
      </c>
      <c r="J164"/>
      <c r="K164" s="28"/>
      <c r="L164" s="28"/>
      <c r="M164" s="28"/>
      <c r="N164" s="28"/>
      <c r="O164" s="28"/>
      <c r="P164" s="28"/>
      <c r="Q164" s="27"/>
      <c r="R164" s="27"/>
      <c r="S164" s="27"/>
      <c r="T164" s="28"/>
      <c r="X164" s="141"/>
      <c r="Z164" s="1"/>
      <c r="AA164" s="1"/>
      <c r="AB164" s="1"/>
      <c r="AC164" s="1"/>
    </row>
    <row r="165" spans="3:29" s="15" customFormat="1" ht="16.149999999999999" customHeight="1" x14ac:dyDescent="0.25">
      <c r="C165" s="161" t="s">
        <v>130</v>
      </c>
      <c r="D165" s="180"/>
      <c r="E165" s="180">
        <f t="shared" si="12"/>
        <v>279</v>
      </c>
      <c r="F165" s="183" t="s">
        <v>29</v>
      </c>
      <c r="G165" s="181">
        <v>78</v>
      </c>
      <c r="H165" s="181">
        <v>149</v>
      </c>
      <c r="I165" s="181">
        <v>52</v>
      </c>
      <c r="J165"/>
      <c r="K165" s="28"/>
      <c r="L165" s="28"/>
      <c r="M165" s="28"/>
      <c r="N165" s="28"/>
      <c r="O165" s="28"/>
      <c r="P165" s="28"/>
      <c r="Q165" s="27"/>
      <c r="R165" s="27"/>
      <c r="S165" s="27"/>
      <c r="T165" s="28"/>
      <c r="X165" s="141"/>
      <c r="Z165" s="1"/>
      <c r="AA165" s="1"/>
      <c r="AB165" s="1"/>
      <c r="AC165" s="1"/>
    </row>
    <row r="166" spans="3:29" s="15" customFormat="1" ht="16.149999999999999" customHeight="1" x14ac:dyDescent="0.25">
      <c r="C166" s="161" t="s">
        <v>132</v>
      </c>
      <c r="D166" s="180"/>
      <c r="E166" s="180">
        <f t="shared" si="12"/>
        <v>238</v>
      </c>
      <c r="F166" s="181">
        <v>14</v>
      </c>
      <c r="G166" s="181">
        <v>139</v>
      </c>
      <c r="H166" s="181">
        <v>48</v>
      </c>
      <c r="I166" s="181">
        <v>37</v>
      </c>
      <c r="J166"/>
      <c r="K166" s="28"/>
      <c r="L166" s="28"/>
      <c r="M166" s="28"/>
      <c r="N166" s="28"/>
      <c r="O166" s="28"/>
      <c r="P166" s="28"/>
      <c r="Q166" s="27"/>
      <c r="R166" s="27"/>
      <c r="S166" s="27"/>
      <c r="T166" s="28"/>
      <c r="X166" s="141"/>
      <c r="Z166" s="1"/>
      <c r="AA166" s="1"/>
      <c r="AB166" s="1"/>
      <c r="AC166" s="1"/>
    </row>
    <row r="167" spans="3:29" s="15" customFormat="1" ht="16.149999999999999" customHeight="1" x14ac:dyDescent="0.25">
      <c r="C167" s="161" t="s">
        <v>134</v>
      </c>
      <c r="D167" s="180"/>
      <c r="E167" s="180">
        <f t="shared" si="12"/>
        <v>301</v>
      </c>
      <c r="F167" s="181">
        <v>21</v>
      </c>
      <c r="G167" s="181">
        <v>123</v>
      </c>
      <c r="H167" s="181">
        <v>115</v>
      </c>
      <c r="I167" s="181">
        <v>42</v>
      </c>
      <c r="J167"/>
      <c r="K167" s="28"/>
      <c r="L167" s="28"/>
      <c r="M167" s="28"/>
      <c r="N167" s="28"/>
      <c r="O167" s="28"/>
      <c r="P167" s="28"/>
      <c r="Q167" s="27"/>
      <c r="R167" s="27"/>
      <c r="S167" s="27"/>
      <c r="T167" s="28"/>
      <c r="X167" s="141"/>
      <c r="Z167" s="1"/>
      <c r="AA167" s="1"/>
      <c r="AB167" s="1"/>
      <c r="AC167" s="1"/>
    </row>
    <row r="168" spans="3:29" s="15" customFormat="1" ht="16.149999999999999" customHeight="1" x14ac:dyDescent="0.25">
      <c r="C168" s="161" t="s">
        <v>136</v>
      </c>
      <c r="D168" s="180"/>
      <c r="E168" s="180">
        <f t="shared" si="12"/>
        <v>161</v>
      </c>
      <c r="F168" s="181">
        <v>27</v>
      </c>
      <c r="G168" s="181">
        <v>53</v>
      </c>
      <c r="H168" s="181">
        <v>66</v>
      </c>
      <c r="I168" s="181">
        <v>15</v>
      </c>
      <c r="J168"/>
      <c r="K168" s="28"/>
      <c r="L168" s="28"/>
      <c r="M168" s="28"/>
      <c r="N168" s="28"/>
      <c r="O168" s="28"/>
      <c r="P168" s="28"/>
      <c r="Q168" s="27"/>
      <c r="R168" s="27"/>
      <c r="S168" s="27"/>
      <c r="T168" s="28"/>
      <c r="X168" s="141"/>
      <c r="Z168" s="1"/>
      <c r="AA168" s="1"/>
      <c r="AB168" s="1"/>
      <c r="AC168" s="1"/>
    </row>
    <row r="169" spans="3:29" s="15" customFormat="1" ht="16.149999999999999" customHeight="1" x14ac:dyDescent="0.25">
      <c r="C169" s="161" t="s">
        <v>138</v>
      </c>
      <c r="D169" s="180"/>
      <c r="E169" s="180">
        <f t="shared" si="12"/>
        <v>316</v>
      </c>
      <c r="F169" s="181">
        <v>39</v>
      </c>
      <c r="G169" s="181">
        <v>127</v>
      </c>
      <c r="H169" s="181">
        <v>118</v>
      </c>
      <c r="I169" s="181">
        <v>32</v>
      </c>
      <c r="J169"/>
      <c r="K169" s="28"/>
      <c r="L169" s="28"/>
      <c r="M169" s="28"/>
      <c r="N169" s="28"/>
      <c r="O169" s="28"/>
      <c r="P169" s="28"/>
      <c r="Q169" s="27"/>
      <c r="R169" s="27"/>
      <c r="S169" s="27"/>
      <c r="T169" s="28"/>
      <c r="X169" s="141"/>
      <c r="Z169" s="1"/>
      <c r="AA169" s="1"/>
      <c r="AB169" s="1"/>
      <c r="AC169" s="1"/>
    </row>
    <row r="170" spans="3:29" s="15" customFormat="1" ht="16.149999999999999" customHeight="1" x14ac:dyDescent="0.25">
      <c r="C170" s="161" t="s">
        <v>139</v>
      </c>
      <c r="D170" s="180"/>
      <c r="E170" s="180">
        <f t="shared" si="12"/>
        <v>373</v>
      </c>
      <c r="F170" s="181">
        <v>59</v>
      </c>
      <c r="G170" s="181">
        <v>153</v>
      </c>
      <c r="H170" s="181">
        <v>113</v>
      </c>
      <c r="I170" s="181">
        <v>48</v>
      </c>
      <c r="J170"/>
      <c r="K170" s="28"/>
      <c r="L170" s="28"/>
      <c r="M170" s="28"/>
      <c r="N170" s="28"/>
      <c r="O170" s="28"/>
      <c r="P170" s="28"/>
      <c r="Q170" s="27"/>
      <c r="R170" s="27"/>
      <c r="S170" s="27"/>
      <c r="T170" s="28"/>
      <c r="X170" s="141"/>
      <c r="Z170" s="1"/>
      <c r="AA170" s="1"/>
      <c r="AB170" s="1"/>
      <c r="AC170" s="1"/>
    </row>
    <row r="171" spans="3:29" s="15" customFormat="1" ht="16.149999999999999" customHeight="1" x14ac:dyDescent="0.25">
      <c r="C171" s="161" t="s">
        <v>141</v>
      </c>
      <c r="D171" s="180"/>
      <c r="E171" s="180">
        <f t="shared" si="12"/>
        <v>299</v>
      </c>
      <c r="F171" s="181">
        <v>27</v>
      </c>
      <c r="G171" s="181">
        <v>111</v>
      </c>
      <c r="H171" s="181">
        <v>115</v>
      </c>
      <c r="I171" s="181">
        <v>46</v>
      </c>
      <c r="J171"/>
      <c r="K171" s="28"/>
      <c r="L171" s="28"/>
      <c r="M171" s="28"/>
      <c r="N171" s="28"/>
      <c r="O171" s="28"/>
      <c r="P171" s="28"/>
      <c r="Q171" s="27"/>
      <c r="R171" s="27"/>
      <c r="S171" s="27"/>
      <c r="T171" s="28"/>
      <c r="X171" s="141"/>
      <c r="Z171" s="1"/>
      <c r="AA171" s="1"/>
      <c r="AB171" s="1"/>
      <c r="AC171" s="1"/>
    </row>
    <row r="172" spans="3:29" s="15" customFormat="1" ht="16.149999999999999" customHeight="1" x14ac:dyDescent="0.25">
      <c r="C172" s="161" t="s">
        <v>142</v>
      </c>
      <c r="D172" s="180"/>
      <c r="E172" s="180">
        <f t="shared" si="12"/>
        <v>209</v>
      </c>
      <c r="F172" s="181">
        <v>22</v>
      </c>
      <c r="G172" s="181">
        <v>67</v>
      </c>
      <c r="H172" s="181">
        <v>91</v>
      </c>
      <c r="I172" s="181">
        <v>29</v>
      </c>
      <c r="J172"/>
      <c r="K172" s="28"/>
      <c r="L172" s="28"/>
      <c r="M172" s="28"/>
      <c r="N172" s="28"/>
      <c r="O172" s="28"/>
      <c r="P172" s="28"/>
      <c r="Q172" s="27"/>
      <c r="R172" s="27"/>
      <c r="S172" s="27"/>
      <c r="T172" s="28"/>
      <c r="X172" s="141"/>
      <c r="Z172" s="1"/>
      <c r="AA172" s="1"/>
      <c r="AB172" s="1"/>
      <c r="AC172" s="1"/>
    </row>
    <row r="173" spans="3:29" s="15" customFormat="1" ht="16.149999999999999" customHeight="1" thickBot="1" x14ac:dyDescent="0.3">
      <c r="C173" s="161" t="s">
        <v>144</v>
      </c>
      <c r="D173" s="180"/>
      <c r="E173" s="180">
        <f t="shared" si="12"/>
        <v>357</v>
      </c>
      <c r="F173" s="181">
        <v>32</v>
      </c>
      <c r="G173" s="181">
        <v>161</v>
      </c>
      <c r="H173" s="181">
        <v>120</v>
      </c>
      <c r="I173" s="181">
        <v>44</v>
      </c>
      <c r="J173"/>
      <c r="K173" s="28"/>
      <c r="L173" s="28"/>
      <c r="M173" s="28"/>
      <c r="N173" s="28"/>
      <c r="O173" s="28"/>
      <c r="P173" s="28"/>
      <c r="Q173" s="27"/>
      <c r="R173" s="27"/>
      <c r="S173" s="27"/>
      <c r="T173" s="28"/>
      <c r="X173" s="141"/>
      <c r="Z173" s="1"/>
      <c r="AA173" s="1"/>
      <c r="AB173" s="1"/>
      <c r="AC173" s="1"/>
    </row>
    <row r="174" spans="3:29" s="15" customFormat="1" ht="16.149999999999999" customHeight="1" x14ac:dyDescent="0.25">
      <c r="C174" s="184" t="s">
        <v>1</v>
      </c>
      <c r="D174" s="184"/>
      <c r="E174" s="185">
        <f>SUM(E150:E173)</f>
        <v>7691</v>
      </c>
      <c r="F174" s="186">
        <f>SUM(F150:F173)</f>
        <v>686</v>
      </c>
      <c r="G174" s="186">
        <f>SUM(G150:G173)</f>
        <v>3066</v>
      </c>
      <c r="H174" s="186">
        <f>SUM(H150:H173)</f>
        <v>2735</v>
      </c>
      <c r="I174" s="186">
        <f>SUM(I150:I173)</f>
        <v>1204</v>
      </c>
      <c r="J174"/>
      <c r="K174" s="28"/>
      <c r="L174" s="28"/>
      <c r="M174" s="28"/>
      <c r="N174" s="28"/>
      <c r="O174" s="28"/>
      <c r="P174" s="28"/>
      <c r="Q174" s="27"/>
      <c r="R174" s="27"/>
      <c r="S174" s="27"/>
      <c r="T174" s="28"/>
      <c r="X174" s="141"/>
      <c r="Z174" s="1"/>
      <c r="AA174" s="1"/>
      <c r="AB174" s="1"/>
      <c r="AC174" s="1"/>
    </row>
    <row r="175" spans="3:29" s="15" customFormat="1" ht="16.149999999999999" customHeight="1" thickBot="1" x14ac:dyDescent="0.3">
      <c r="C175" s="187" t="s">
        <v>20</v>
      </c>
      <c r="D175" s="187"/>
      <c r="E175" s="188">
        <f>SUM(F175:H175)</f>
        <v>0.84345338707580297</v>
      </c>
      <c r="F175" s="188">
        <f>F174/$E$174</f>
        <v>8.9195163177740219E-2</v>
      </c>
      <c r="G175" s="188">
        <f>G174/$E$174</f>
        <v>0.39864777012092056</v>
      </c>
      <c r="H175" s="188">
        <f>H174/$E$174</f>
        <v>0.35561045377714212</v>
      </c>
      <c r="I175" s="188">
        <f>I174/$E$174</f>
        <v>0.15654661292419711</v>
      </c>
      <c r="J175"/>
      <c r="K175" s="28"/>
      <c r="L175" s="28"/>
      <c r="M175" s="28"/>
      <c r="N175" s="28"/>
      <c r="O175" s="28"/>
      <c r="P175" s="28"/>
      <c r="Q175" s="27"/>
      <c r="R175" s="27"/>
      <c r="S175" s="27"/>
      <c r="T175" s="28"/>
      <c r="X175" s="141"/>
      <c r="Z175" s="1"/>
      <c r="AA175" s="1"/>
      <c r="AB175" s="1"/>
      <c r="AC175" s="1"/>
    </row>
    <row r="176" spans="3:29" s="15" customFormat="1" ht="16.149999999999999" customHeight="1" x14ac:dyDescent="0.25">
      <c r="C176" s="189" t="s">
        <v>148</v>
      </c>
      <c r="D176" s="190"/>
      <c r="E176" s="190"/>
      <c r="F176" s="191"/>
      <c r="G176" s="191"/>
      <c r="H176" s="191"/>
      <c r="I176"/>
      <c r="J176"/>
      <c r="K176" s="28"/>
      <c r="L176" s="28"/>
      <c r="M176" s="28"/>
      <c r="N176" s="28"/>
      <c r="O176" s="28"/>
      <c r="P176" s="28"/>
      <c r="Q176" s="27"/>
      <c r="R176" s="27"/>
      <c r="S176" s="27"/>
      <c r="T176" s="28"/>
      <c r="X176" s="141"/>
      <c r="Z176" s="1"/>
      <c r="AA176" s="1"/>
      <c r="AB176" s="1"/>
      <c r="AC176" s="1"/>
    </row>
    <row r="177" spans="2:29" s="15" customFormat="1" ht="16.149999999999999" customHeight="1" x14ac:dyDescent="0.25">
      <c r="C177" s="189" t="s">
        <v>149</v>
      </c>
      <c r="D177" s="190"/>
      <c r="E177" s="190"/>
      <c r="F177" s="191"/>
      <c r="G177" s="191"/>
      <c r="H177" s="191"/>
      <c r="I177"/>
      <c r="J177"/>
      <c r="K177" s="28"/>
      <c r="L177" s="28"/>
      <c r="M177" s="28"/>
      <c r="N177" s="28"/>
      <c r="O177" s="28"/>
      <c r="P177" s="28"/>
      <c r="Q177" s="27"/>
      <c r="R177" s="27"/>
      <c r="S177" s="27"/>
      <c r="T177" s="28"/>
      <c r="X177" s="141"/>
      <c r="Z177" s="1"/>
      <c r="AA177" s="1"/>
      <c r="AB177" s="1"/>
      <c r="AC177" s="1"/>
    </row>
    <row r="178" spans="2:29" s="141" customFormat="1" ht="12.6" customHeight="1" x14ac:dyDescent="0.2">
      <c r="C178" s="142"/>
      <c r="D178" s="142"/>
      <c r="E178" s="143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  <c r="R178" s="144"/>
      <c r="S178" s="144"/>
      <c r="T178" s="144"/>
      <c r="U178" s="144"/>
      <c r="V178" s="144"/>
    </row>
    <row r="179" spans="2:29" s="141" customFormat="1" ht="9" customHeight="1" x14ac:dyDescent="0.2">
      <c r="B179" s="27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7"/>
      <c r="U179" s="27"/>
      <c r="V179" s="27"/>
      <c r="W179" s="27"/>
    </row>
    <row r="180" spans="2:29" s="141" customFormat="1" ht="15.95" customHeight="1" x14ac:dyDescent="0.2">
      <c r="B180" s="27"/>
      <c r="C180" s="145"/>
      <c r="D180" s="145"/>
      <c r="E180" s="145"/>
      <c r="F180" s="145"/>
      <c r="G180" s="145"/>
      <c r="H180" s="145"/>
      <c r="I180" s="145"/>
      <c r="J180" s="145"/>
      <c r="K180" s="145"/>
      <c r="L180" s="145"/>
      <c r="M180" s="145"/>
      <c r="N180" s="145"/>
      <c r="O180" s="145"/>
      <c r="P180" s="145"/>
      <c r="Q180" s="145"/>
      <c r="R180" s="145"/>
      <c r="S180" s="145"/>
      <c r="T180" s="27"/>
      <c r="U180" s="27"/>
      <c r="V180" s="27"/>
      <c r="W180" s="27"/>
    </row>
    <row r="181" spans="2:29" s="141" customFormat="1" ht="12.75" customHeight="1" x14ac:dyDescent="0.2">
      <c r="B181" s="27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27"/>
      <c r="U181" s="27"/>
      <c r="V181" s="27"/>
      <c r="W181" s="27"/>
    </row>
    <row r="182" spans="2:29" s="27" customFormat="1" ht="23.45" customHeight="1" x14ac:dyDescent="0.25">
      <c r="B182" s="28"/>
      <c r="C182" s="28"/>
      <c r="D182" s="28"/>
      <c r="E182" s="28"/>
      <c r="F182" s="28"/>
      <c r="G182" s="28"/>
    </row>
    <row r="183" spans="2:29" s="27" customFormat="1" ht="35.450000000000003" customHeight="1" x14ac:dyDescent="0.25">
      <c r="B183"/>
      <c r="C183" s="76"/>
      <c r="D183" s="76"/>
      <c r="E183" s="76"/>
      <c r="F183" s="76"/>
      <c r="G183" s="192"/>
    </row>
    <row r="184" spans="2:29" s="27" customFormat="1" ht="43.5" customHeight="1" x14ac:dyDescent="0.25">
      <c r="B184"/>
      <c r="C184" s="193" t="s">
        <v>150</v>
      </c>
      <c r="D184" s="194"/>
      <c r="E184" s="195">
        <v>2024</v>
      </c>
      <c r="F184" s="195">
        <v>2025</v>
      </c>
      <c r="G184" s="78" t="s">
        <v>151</v>
      </c>
      <c r="H184" s="33"/>
    </row>
    <row r="185" spans="2:29" s="27" customFormat="1" ht="19.5" customHeight="1" x14ac:dyDescent="0.25">
      <c r="B185"/>
      <c r="C185" s="196" t="s">
        <v>8</v>
      </c>
      <c r="D185" s="197"/>
      <c r="E185" s="198">
        <v>124</v>
      </c>
      <c r="F185" s="198">
        <v>282</v>
      </c>
      <c r="G185" s="199">
        <f t="shared" ref="G185:G196" si="13">F185/E185-1</f>
        <v>1.274193548387097</v>
      </c>
      <c r="H185" s="200"/>
    </row>
    <row r="186" spans="2:29" s="27" customFormat="1" ht="19.5" customHeight="1" x14ac:dyDescent="0.25">
      <c r="B186"/>
      <c r="C186" s="196" t="s">
        <v>9</v>
      </c>
      <c r="D186" s="197"/>
      <c r="E186" s="198">
        <v>128</v>
      </c>
      <c r="F186" s="198">
        <v>266</v>
      </c>
      <c r="G186" s="199">
        <f t="shared" si="13"/>
        <v>1.078125</v>
      </c>
      <c r="H186" s="200"/>
    </row>
    <row r="187" spans="2:29" s="27" customFormat="1" ht="19.5" customHeight="1" x14ac:dyDescent="0.25">
      <c r="B187"/>
      <c r="C187" s="196" t="s">
        <v>10</v>
      </c>
      <c r="D187" s="197"/>
      <c r="E187" s="198">
        <v>163</v>
      </c>
      <c r="F187" s="198">
        <v>319</v>
      </c>
      <c r="G187" s="199">
        <f t="shared" si="13"/>
        <v>0.95705521472392641</v>
      </c>
      <c r="H187" s="200"/>
    </row>
    <row r="188" spans="2:29" s="27" customFormat="1" ht="19.5" customHeight="1" thickBot="1" x14ac:dyDescent="0.3">
      <c r="B188"/>
      <c r="C188" s="196" t="s">
        <v>11</v>
      </c>
      <c r="D188" s="197"/>
      <c r="E188" s="198">
        <v>180</v>
      </c>
      <c r="F188" s="198">
        <v>337</v>
      </c>
      <c r="G188" s="199">
        <f t="shared" si="13"/>
        <v>0.87222222222222223</v>
      </c>
      <c r="H188" s="200"/>
    </row>
    <row r="189" spans="2:29" s="27" customFormat="1" ht="19.5" hidden="1" customHeight="1" x14ac:dyDescent="0.25">
      <c r="B189"/>
      <c r="C189" s="196" t="s">
        <v>12</v>
      </c>
      <c r="D189" s="197"/>
      <c r="E189" s="198">
        <v>208</v>
      </c>
      <c r="F189" s="198"/>
      <c r="G189" s="199">
        <f t="shared" si="13"/>
        <v>-1</v>
      </c>
      <c r="H189" s="200"/>
    </row>
    <row r="190" spans="2:29" s="27" customFormat="1" ht="19.5" hidden="1" customHeight="1" x14ac:dyDescent="0.25">
      <c r="B190"/>
      <c r="C190" s="196" t="s">
        <v>13</v>
      </c>
      <c r="D190" s="197"/>
      <c r="E190" s="198">
        <v>223</v>
      </c>
      <c r="F190" s="198"/>
      <c r="G190" s="199">
        <f t="shared" si="13"/>
        <v>-1</v>
      </c>
      <c r="H190" s="200"/>
    </row>
    <row r="191" spans="2:29" s="27" customFormat="1" ht="19.5" hidden="1" customHeight="1" x14ac:dyDescent="0.25">
      <c r="B191"/>
      <c r="C191" s="196" t="s">
        <v>14</v>
      </c>
      <c r="D191" s="197"/>
      <c r="E191" s="198">
        <v>252</v>
      </c>
      <c r="F191" s="198"/>
      <c r="G191" s="199">
        <f t="shared" si="13"/>
        <v>-1</v>
      </c>
      <c r="H191" s="200"/>
    </row>
    <row r="192" spans="2:29" s="27" customFormat="1" ht="19.5" hidden="1" customHeight="1" x14ac:dyDescent="0.25">
      <c r="B192"/>
      <c r="C192" s="196" t="s">
        <v>15</v>
      </c>
      <c r="D192" s="197"/>
      <c r="E192" s="198">
        <v>227</v>
      </c>
      <c r="F192" s="198"/>
      <c r="G192" s="199">
        <f t="shared" si="13"/>
        <v>-1</v>
      </c>
      <c r="H192" s="200"/>
    </row>
    <row r="193" spans="2:29" s="27" customFormat="1" ht="19.149999999999999" hidden="1" customHeight="1" x14ac:dyDescent="0.25">
      <c r="B193"/>
      <c r="C193" s="196" t="s">
        <v>16</v>
      </c>
      <c r="D193" s="197"/>
      <c r="E193" s="198">
        <v>287</v>
      </c>
      <c r="F193" s="198"/>
      <c r="G193" s="199">
        <f t="shared" si="13"/>
        <v>-1</v>
      </c>
      <c r="H193" s="200"/>
    </row>
    <row r="194" spans="2:29" s="27" customFormat="1" ht="19.5" hidden="1" customHeight="1" x14ac:dyDescent="0.25">
      <c r="B194"/>
      <c r="C194" s="196" t="s">
        <v>17</v>
      </c>
      <c r="D194" s="197"/>
      <c r="E194" s="198">
        <v>291</v>
      </c>
      <c r="F194" s="198"/>
      <c r="G194" s="199">
        <f t="shared" si="13"/>
        <v>-1</v>
      </c>
      <c r="H194" s="200"/>
    </row>
    <row r="195" spans="2:29" s="27" customFormat="1" ht="19.5" hidden="1" customHeight="1" x14ac:dyDescent="0.25">
      <c r="B195"/>
      <c r="C195" s="196" t="s">
        <v>18</v>
      </c>
      <c r="D195" s="197"/>
      <c r="E195" s="198">
        <v>324</v>
      </c>
      <c r="F195" s="198"/>
      <c r="G195" s="199">
        <f t="shared" si="13"/>
        <v>-1</v>
      </c>
      <c r="H195" s="200"/>
    </row>
    <row r="196" spans="2:29" s="27" customFormat="1" ht="19.5" hidden="1" customHeight="1" thickBot="1" x14ac:dyDescent="0.3">
      <c r="B196"/>
      <c r="C196" s="201" t="s">
        <v>19</v>
      </c>
      <c r="D196" s="202"/>
      <c r="E196" s="203">
        <v>328</v>
      </c>
      <c r="F196" s="203"/>
      <c r="G196" s="199">
        <f t="shared" si="13"/>
        <v>-1</v>
      </c>
      <c r="H196" s="200"/>
    </row>
    <row r="197" spans="2:29" s="27" customFormat="1" ht="23.45" customHeight="1" x14ac:dyDescent="0.25">
      <c r="B197"/>
      <c r="C197" s="204" t="s">
        <v>1</v>
      </c>
      <c r="D197" s="204"/>
      <c r="E197" s="185">
        <f>SUM(E185:E188)</f>
        <v>595</v>
      </c>
      <c r="F197" s="185">
        <f>SUM(F185:F196)</f>
        <v>1204</v>
      </c>
      <c r="G197" s="205">
        <f>F197/E197-1</f>
        <v>1.0235294117647058</v>
      </c>
      <c r="H197" s="205"/>
    </row>
    <row r="198" spans="2:29" s="141" customFormat="1" ht="12.75" customHeight="1" x14ac:dyDescent="0.25">
      <c r="B198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27"/>
      <c r="U198" s="27"/>
      <c r="V198" s="27"/>
      <c r="W198" s="27"/>
    </row>
    <row r="199" spans="2:29" s="15" customFormat="1" ht="16.149999999999999" customHeight="1" x14ac:dyDescent="0.25">
      <c r="C199" s="206" t="s">
        <v>152</v>
      </c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7"/>
      <c r="R199" s="27"/>
      <c r="S199" s="27"/>
      <c r="T199" s="28"/>
      <c r="X199" s="141"/>
      <c r="Z199" s="1"/>
      <c r="AA199" s="1"/>
      <c r="AB199" s="1"/>
      <c r="AC199" s="1"/>
    </row>
    <row r="200" spans="2:29" ht="15.75" customHeight="1" x14ac:dyDescent="0.25"/>
  </sheetData>
  <mergeCells count="168">
    <mergeCell ref="G192:H192"/>
    <mergeCell ref="G193:H193"/>
    <mergeCell ref="G194:H194"/>
    <mergeCell ref="G195:H195"/>
    <mergeCell ref="G196:H196"/>
    <mergeCell ref="C197:D197"/>
    <mergeCell ref="G197:H197"/>
    <mergeCell ref="G186:H186"/>
    <mergeCell ref="G187:H187"/>
    <mergeCell ref="G188:H188"/>
    <mergeCell ref="G189:H189"/>
    <mergeCell ref="G190:H190"/>
    <mergeCell ref="G191:H191"/>
    <mergeCell ref="C149:D149"/>
    <mergeCell ref="C174:D174"/>
    <mergeCell ref="C175:D175"/>
    <mergeCell ref="C184:D184"/>
    <mergeCell ref="G184:H184"/>
    <mergeCell ref="G185:H185"/>
    <mergeCell ref="C143:F143"/>
    <mergeCell ref="I143:J143"/>
    <mergeCell ref="K143:L143"/>
    <mergeCell ref="M143:N143"/>
    <mergeCell ref="C144:F144"/>
    <mergeCell ref="I144:J144"/>
    <mergeCell ref="K144:L144"/>
    <mergeCell ref="M144:N144"/>
    <mergeCell ref="C104:D104"/>
    <mergeCell ref="C112:D113"/>
    <mergeCell ref="E112:F113"/>
    <mergeCell ref="G112:G113"/>
    <mergeCell ref="H112:J112"/>
    <mergeCell ref="K112:N112"/>
    <mergeCell ref="I113:J113"/>
    <mergeCell ref="K113:L113"/>
    <mergeCell ref="M113:N113"/>
    <mergeCell ref="V96:V97"/>
    <mergeCell ref="C98:D98"/>
    <mergeCell ref="C99:D99"/>
    <mergeCell ref="C101:D101"/>
    <mergeCell ref="C102:D102"/>
    <mergeCell ref="C103:D103"/>
    <mergeCell ref="P96:P97"/>
    <mergeCell ref="Q96:Q97"/>
    <mergeCell ref="R96:R97"/>
    <mergeCell ref="S96:S97"/>
    <mergeCell ref="T96:T97"/>
    <mergeCell ref="U96:U97"/>
    <mergeCell ref="J96:J97"/>
    <mergeCell ref="K96:K97"/>
    <mergeCell ref="L96:L97"/>
    <mergeCell ref="M96:M97"/>
    <mergeCell ref="N96:N97"/>
    <mergeCell ref="O96:O97"/>
    <mergeCell ref="C96:D97"/>
    <mergeCell ref="E96:E97"/>
    <mergeCell ref="F96:F97"/>
    <mergeCell ref="G96:G97"/>
    <mergeCell ref="H96:H97"/>
    <mergeCell ref="I96:I97"/>
    <mergeCell ref="C82:D82"/>
    <mergeCell ref="C83:D83"/>
    <mergeCell ref="C84:D84"/>
    <mergeCell ref="C85:D85"/>
    <mergeCell ref="C86:D86"/>
    <mergeCell ref="C87:D87"/>
    <mergeCell ref="O80:O81"/>
    <mergeCell ref="P80:P81"/>
    <mergeCell ref="Q80:Q81"/>
    <mergeCell ref="R80:R81"/>
    <mergeCell ref="S80:S81"/>
    <mergeCell ref="T80:T81"/>
    <mergeCell ref="I80:I81"/>
    <mergeCell ref="J80:J81"/>
    <mergeCell ref="K80:K81"/>
    <mergeCell ref="L80:L81"/>
    <mergeCell ref="M80:M81"/>
    <mergeCell ref="N80:N81"/>
    <mergeCell ref="C71:D71"/>
    <mergeCell ref="I71:J71"/>
    <mergeCell ref="C72:D72"/>
    <mergeCell ref="I72:J72"/>
    <mergeCell ref="Q74:S76"/>
    <mergeCell ref="C80:D81"/>
    <mergeCell ref="E80:E81"/>
    <mergeCell ref="F80:F81"/>
    <mergeCell ref="G80:G81"/>
    <mergeCell ref="H80:H81"/>
    <mergeCell ref="C68:D68"/>
    <mergeCell ref="Q68:R68"/>
    <mergeCell ref="C69:D69"/>
    <mergeCell ref="Q69:R69"/>
    <mergeCell ref="C70:D70"/>
    <mergeCell ref="Q70:R70"/>
    <mergeCell ref="S64:S66"/>
    <mergeCell ref="T64:T66"/>
    <mergeCell ref="U64:U66"/>
    <mergeCell ref="V64:V66"/>
    <mergeCell ref="C67:D67"/>
    <mergeCell ref="Q67:R67"/>
    <mergeCell ref="K64:K66"/>
    <mergeCell ref="L64:L66"/>
    <mergeCell ref="M64:M66"/>
    <mergeCell ref="N64:N66"/>
    <mergeCell ref="O64:O66"/>
    <mergeCell ref="Q64:R66"/>
    <mergeCell ref="C64:D66"/>
    <mergeCell ref="E64:E66"/>
    <mergeCell ref="F64:F66"/>
    <mergeCell ref="G64:G66"/>
    <mergeCell ref="H64:H66"/>
    <mergeCell ref="I64:J66"/>
    <mergeCell ref="C54:D54"/>
    <mergeCell ref="C55:D55"/>
    <mergeCell ref="C56:D56"/>
    <mergeCell ref="C57:D57"/>
    <mergeCell ref="C58:D58"/>
    <mergeCell ref="C59:D59"/>
    <mergeCell ref="C43:U46"/>
    <mergeCell ref="C52:D53"/>
    <mergeCell ref="E52:E53"/>
    <mergeCell ref="F52:F53"/>
    <mergeCell ref="G52:G53"/>
    <mergeCell ref="H52:H53"/>
    <mergeCell ref="I52:I53"/>
    <mergeCell ref="J52:J53"/>
    <mergeCell ref="K52:K53"/>
    <mergeCell ref="L52:L53"/>
    <mergeCell ref="C39:D39"/>
    <mergeCell ref="E39:F39"/>
    <mergeCell ref="C40:D40"/>
    <mergeCell ref="E40:F40"/>
    <mergeCell ref="C41:D41"/>
    <mergeCell ref="E41:F41"/>
    <mergeCell ref="J34:J35"/>
    <mergeCell ref="K34:K35"/>
    <mergeCell ref="C36:D36"/>
    <mergeCell ref="E36:F36"/>
    <mergeCell ref="E37:F37"/>
    <mergeCell ref="E38:F38"/>
    <mergeCell ref="C29:D29"/>
    <mergeCell ref="E29:F29"/>
    <mergeCell ref="I29:J29"/>
    <mergeCell ref="M29:N29"/>
    <mergeCell ref="C33:D35"/>
    <mergeCell ref="E33:F35"/>
    <mergeCell ref="G33:K33"/>
    <mergeCell ref="G34:G35"/>
    <mergeCell ref="H34:H35"/>
    <mergeCell ref="I34:I35"/>
    <mergeCell ref="I14:J15"/>
    <mergeCell ref="K14:K15"/>
    <mergeCell ref="L14:L15"/>
    <mergeCell ref="M14:N15"/>
    <mergeCell ref="C28:D28"/>
    <mergeCell ref="E28:F28"/>
    <mergeCell ref="I28:J28"/>
    <mergeCell ref="M28:N28"/>
    <mergeCell ref="C3:X4"/>
    <mergeCell ref="Y3:Y4"/>
    <mergeCell ref="C5:X5"/>
    <mergeCell ref="C7:X8"/>
    <mergeCell ref="C13:D15"/>
    <mergeCell ref="E13:F15"/>
    <mergeCell ref="G13:J13"/>
    <mergeCell ref="K13:N13"/>
    <mergeCell ref="G14:G15"/>
    <mergeCell ref="H14:H15"/>
  </mergeCells>
  <conditionalFormatting sqref="E103">
    <cfRule type="expression" dxfId="6" priority="1">
      <formula>$E$103&lt;$L$28</formula>
    </cfRule>
    <cfRule type="expression" dxfId="5" priority="2">
      <formula>$E$103&gt;$L$28</formula>
    </cfRule>
  </conditionalFormatting>
  <conditionalFormatting sqref="H143">
    <cfRule type="cellIs" dxfId="4" priority="3" operator="notEqual">
      <formula>$H$28</formula>
    </cfRule>
  </conditionalFormatting>
  <conditionalFormatting sqref="S69">
    <cfRule type="expression" dxfId="3" priority="6">
      <formula>$S$69&lt;$E$58</formula>
    </cfRule>
    <cfRule type="expression" dxfId="2" priority="7">
      <formula>$S$69&gt;$E$58</formula>
    </cfRule>
  </conditionalFormatting>
  <conditionalFormatting sqref="T75">
    <cfRule type="expression" dxfId="1" priority="4">
      <formula>$T$75&gt;$E$58</formula>
    </cfRule>
    <cfRule type="expression" dxfId="0" priority="5">
      <formula>$T$75&lt;$E$58</formula>
    </cfRule>
  </conditionalFormatting>
  <printOptions horizontalCentered="1"/>
  <pageMargins left="0.55118110236220474" right="0.11811023622047245" top="0.9055118110236221" bottom="0.9055118110236221" header="0.31496062992125984" footer="7.874015748031496E-2"/>
  <pageSetup paperSize="9" scale="57" orientation="portrait" r:id="rId1"/>
  <rowBreaks count="2" manualBreakCount="2">
    <brk id="76" min="1" max="21" man="1"/>
    <brk id="144" min="2" max="21" man="1"/>
  </rowBreaks>
  <colBreaks count="1" manualBreakCount="1">
    <brk id="2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HRT</vt:lpstr>
      <vt:lpstr>HRT!Área_de_impresión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2025-05-19T14:31:21Z</dcterms:created>
  <dcterms:modified xsi:type="dcterms:W3CDTF">2025-05-19T14:31:41Z</dcterms:modified>
</cp:coreProperties>
</file>