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mayo\"/>
    </mc:Choice>
  </mc:AlternateContent>
  <xr:revisionPtr revIDLastSave="0" documentId="8_{D8170757-9426-4F76-AD06-EF48560D8A98}" xr6:coauthVersionLast="47" xr6:coauthVersionMax="47" xr10:uidLastSave="{00000000-0000-0000-0000-000000000000}"/>
  <bookViews>
    <workbookView xWindow="3510" yWindow="3135" windowWidth="18000" windowHeight="13065" xr2:uid="{333A1B52-0AA0-4E37-AABB-DAD8EC047267}"/>
  </bookViews>
  <sheets>
    <sheet name="AP" sheetId="1" r:id="rId1"/>
  </sheets>
  <externalReferences>
    <externalReference r:id="rId2"/>
  </externalReferences>
  <definedNames>
    <definedName name="_xlnm._FilterDatabase" localSheetId="0" hidden="1">AP!$M$104:$N$130</definedName>
    <definedName name="_xlnm.Print_Area" localSheetId="0">AP!$A$1:$S$340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8" i="1" l="1"/>
  <c r="Q338" i="1"/>
  <c r="O338" i="1"/>
  <c r="N338" i="1"/>
  <c r="L338" i="1"/>
  <c r="K338" i="1"/>
  <c r="I338" i="1"/>
  <c r="H338" i="1"/>
  <c r="F338" i="1"/>
  <c r="E338" i="1"/>
  <c r="P337" i="1"/>
  <c r="M337" i="1"/>
  <c r="J337" i="1"/>
  <c r="G337" i="1"/>
  <c r="C337" i="1" s="1"/>
  <c r="D337" i="1"/>
  <c r="P336" i="1"/>
  <c r="M336" i="1"/>
  <c r="J336" i="1"/>
  <c r="G336" i="1"/>
  <c r="D336" i="1"/>
  <c r="C336" i="1"/>
  <c r="P335" i="1"/>
  <c r="M335" i="1"/>
  <c r="J335" i="1"/>
  <c r="G335" i="1"/>
  <c r="C335" i="1" s="1"/>
  <c r="D335" i="1"/>
  <c r="P334" i="1"/>
  <c r="M334" i="1"/>
  <c r="J334" i="1"/>
  <c r="G334" i="1"/>
  <c r="D334" i="1"/>
  <c r="C334" i="1"/>
  <c r="P333" i="1"/>
  <c r="M333" i="1"/>
  <c r="J333" i="1"/>
  <c r="G333" i="1"/>
  <c r="C333" i="1" s="1"/>
  <c r="D333" i="1"/>
  <c r="P332" i="1"/>
  <c r="M332" i="1"/>
  <c r="C332" i="1" s="1"/>
  <c r="J332" i="1"/>
  <c r="G332" i="1"/>
  <c r="D332" i="1"/>
  <c r="P331" i="1"/>
  <c r="M331" i="1"/>
  <c r="J331" i="1"/>
  <c r="G331" i="1"/>
  <c r="C331" i="1" s="1"/>
  <c r="D331" i="1"/>
  <c r="P330" i="1"/>
  <c r="M330" i="1"/>
  <c r="J330" i="1"/>
  <c r="G330" i="1"/>
  <c r="D330" i="1"/>
  <c r="C330" i="1"/>
  <c r="P329" i="1"/>
  <c r="M329" i="1"/>
  <c r="J329" i="1"/>
  <c r="G329" i="1"/>
  <c r="D329" i="1"/>
  <c r="C329" i="1" s="1"/>
  <c r="P328" i="1"/>
  <c r="M328" i="1"/>
  <c r="J328" i="1"/>
  <c r="G328" i="1"/>
  <c r="D328" i="1"/>
  <c r="C328" i="1"/>
  <c r="P327" i="1"/>
  <c r="M327" i="1"/>
  <c r="J327" i="1"/>
  <c r="G327" i="1"/>
  <c r="D327" i="1"/>
  <c r="C327" i="1" s="1"/>
  <c r="P326" i="1"/>
  <c r="M326" i="1"/>
  <c r="C326" i="1" s="1"/>
  <c r="J326" i="1"/>
  <c r="G326" i="1"/>
  <c r="D326" i="1"/>
  <c r="P325" i="1"/>
  <c r="M325" i="1"/>
  <c r="J325" i="1"/>
  <c r="G325" i="1"/>
  <c r="D325" i="1"/>
  <c r="C325" i="1" s="1"/>
  <c r="P324" i="1"/>
  <c r="M324" i="1"/>
  <c r="J324" i="1"/>
  <c r="G324" i="1"/>
  <c r="D324" i="1"/>
  <c r="C324" i="1"/>
  <c r="P323" i="1"/>
  <c r="M323" i="1"/>
  <c r="J323" i="1"/>
  <c r="G323" i="1"/>
  <c r="D323" i="1"/>
  <c r="C323" i="1" s="1"/>
  <c r="P322" i="1"/>
  <c r="M322" i="1"/>
  <c r="J322" i="1"/>
  <c r="G322" i="1"/>
  <c r="D322" i="1"/>
  <c r="C322" i="1"/>
  <c r="P321" i="1"/>
  <c r="M321" i="1"/>
  <c r="J321" i="1"/>
  <c r="G321" i="1"/>
  <c r="C321" i="1" s="1"/>
  <c r="D321" i="1"/>
  <c r="P320" i="1"/>
  <c r="M320" i="1"/>
  <c r="J320" i="1"/>
  <c r="G320" i="1"/>
  <c r="D320" i="1"/>
  <c r="C320" i="1"/>
  <c r="P319" i="1"/>
  <c r="M319" i="1"/>
  <c r="J319" i="1"/>
  <c r="G319" i="1"/>
  <c r="D319" i="1"/>
  <c r="C319" i="1" s="1"/>
  <c r="P318" i="1"/>
  <c r="M318" i="1"/>
  <c r="J318" i="1"/>
  <c r="G318" i="1"/>
  <c r="D318" i="1"/>
  <c r="C318" i="1"/>
  <c r="P317" i="1"/>
  <c r="M317" i="1"/>
  <c r="J317" i="1"/>
  <c r="G317" i="1"/>
  <c r="D317" i="1"/>
  <c r="C317" i="1" s="1"/>
  <c r="P316" i="1"/>
  <c r="M316" i="1"/>
  <c r="J316" i="1"/>
  <c r="G316" i="1"/>
  <c r="D316" i="1"/>
  <c r="C316" i="1"/>
  <c r="P315" i="1"/>
  <c r="M315" i="1"/>
  <c r="J315" i="1"/>
  <c r="G315" i="1"/>
  <c r="D315" i="1"/>
  <c r="C315" i="1" s="1"/>
  <c r="P314" i="1"/>
  <c r="M314" i="1"/>
  <c r="J314" i="1"/>
  <c r="G314" i="1"/>
  <c r="D314" i="1"/>
  <c r="C314" i="1"/>
  <c r="P313" i="1"/>
  <c r="M313" i="1"/>
  <c r="J313" i="1"/>
  <c r="G313" i="1"/>
  <c r="G338" i="1" s="1"/>
  <c r="D313" i="1"/>
  <c r="C313" i="1" s="1"/>
  <c r="P312" i="1"/>
  <c r="P338" i="1" s="1"/>
  <c r="M312" i="1"/>
  <c r="M338" i="1" s="1"/>
  <c r="J312" i="1"/>
  <c r="J338" i="1" s="1"/>
  <c r="G312" i="1"/>
  <c r="D312" i="1"/>
  <c r="D338" i="1" s="1"/>
  <c r="C312" i="1"/>
  <c r="R305" i="1"/>
  <c r="Q305" i="1"/>
  <c r="O305" i="1"/>
  <c r="N305" i="1"/>
  <c r="L305" i="1"/>
  <c r="K305" i="1"/>
  <c r="I305" i="1"/>
  <c r="H305" i="1"/>
  <c r="F305" i="1"/>
  <c r="E305" i="1"/>
  <c r="P304" i="1"/>
  <c r="M304" i="1"/>
  <c r="J304" i="1"/>
  <c r="G304" i="1"/>
  <c r="D304" i="1"/>
  <c r="C304" i="1" s="1"/>
  <c r="P303" i="1"/>
  <c r="M303" i="1"/>
  <c r="J303" i="1"/>
  <c r="G303" i="1"/>
  <c r="D303" i="1"/>
  <c r="C303" i="1"/>
  <c r="P302" i="1"/>
  <c r="M302" i="1"/>
  <c r="J302" i="1"/>
  <c r="G302" i="1"/>
  <c r="D302" i="1"/>
  <c r="C302" i="1" s="1"/>
  <c r="P301" i="1"/>
  <c r="P305" i="1" s="1"/>
  <c r="M301" i="1"/>
  <c r="J301" i="1"/>
  <c r="G301" i="1"/>
  <c r="D301" i="1"/>
  <c r="D305" i="1" s="1"/>
  <c r="C301" i="1"/>
  <c r="P300" i="1"/>
  <c r="M300" i="1"/>
  <c r="M305" i="1" s="1"/>
  <c r="J300" i="1"/>
  <c r="J305" i="1" s="1"/>
  <c r="G300" i="1"/>
  <c r="G305" i="1" s="1"/>
  <c r="D300" i="1"/>
  <c r="C300" i="1" s="1"/>
  <c r="I293" i="1"/>
  <c r="H293" i="1"/>
  <c r="F292" i="1"/>
  <c r="F291" i="1"/>
  <c r="F290" i="1"/>
  <c r="F289" i="1"/>
  <c r="G289" i="1" s="1"/>
  <c r="F288" i="1"/>
  <c r="F287" i="1"/>
  <c r="F286" i="1"/>
  <c r="F285" i="1"/>
  <c r="G285" i="1" s="1"/>
  <c r="F284" i="1"/>
  <c r="F283" i="1"/>
  <c r="F282" i="1"/>
  <c r="F281" i="1"/>
  <c r="G281" i="1" s="1"/>
  <c r="F280" i="1"/>
  <c r="O279" i="1"/>
  <c r="P279" i="1" s="1"/>
  <c r="N279" i="1"/>
  <c r="F279" i="1"/>
  <c r="P278" i="1"/>
  <c r="F278" i="1"/>
  <c r="P277" i="1"/>
  <c r="F277" i="1"/>
  <c r="G277" i="1" s="1"/>
  <c r="P276" i="1"/>
  <c r="F276" i="1"/>
  <c r="P275" i="1"/>
  <c r="F275" i="1"/>
  <c r="P274" i="1"/>
  <c r="F274" i="1"/>
  <c r="F273" i="1"/>
  <c r="F272" i="1"/>
  <c r="G272" i="1" s="1"/>
  <c r="F271" i="1"/>
  <c r="F270" i="1"/>
  <c r="F269" i="1"/>
  <c r="F268" i="1"/>
  <c r="G268" i="1" s="1"/>
  <c r="F267" i="1"/>
  <c r="F266" i="1"/>
  <c r="F265" i="1"/>
  <c r="F264" i="1"/>
  <c r="G264" i="1" s="1"/>
  <c r="F263" i="1"/>
  <c r="F262" i="1"/>
  <c r="F261" i="1"/>
  <c r="F260" i="1"/>
  <c r="G260" i="1" s="1"/>
  <c r="F259" i="1"/>
  <c r="F258" i="1"/>
  <c r="F257" i="1"/>
  <c r="F256" i="1"/>
  <c r="G256" i="1" s="1"/>
  <c r="F255" i="1"/>
  <c r="F254" i="1"/>
  <c r="F253" i="1"/>
  <c r="F252" i="1"/>
  <c r="G252" i="1" s="1"/>
  <c r="F251" i="1"/>
  <c r="F250" i="1"/>
  <c r="F249" i="1"/>
  <c r="F248" i="1"/>
  <c r="G248" i="1" s="1"/>
  <c r="F247" i="1"/>
  <c r="F246" i="1"/>
  <c r="F245" i="1"/>
  <c r="F244" i="1"/>
  <c r="G244" i="1" s="1"/>
  <c r="F243" i="1"/>
  <c r="F242" i="1"/>
  <c r="F241" i="1"/>
  <c r="F240" i="1"/>
  <c r="G240" i="1" s="1"/>
  <c r="F239" i="1"/>
  <c r="F238" i="1"/>
  <c r="F293" i="1" s="1"/>
  <c r="I230" i="1"/>
  <c r="H230" i="1"/>
  <c r="G230" i="1"/>
  <c r="F230" i="1"/>
  <c r="E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30" i="1" s="1"/>
  <c r="F231" i="1" s="1"/>
  <c r="D204" i="1"/>
  <c r="I198" i="1"/>
  <c r="H198" i="1"/>
  <c r="F197" i="1"/>
  <c r="F196" i="1"/>
  <c r="F195" i="1"/>
  <c r="R194" i="1"/>
  <c r="Q194" i="1"/>
  <c r="F194" i="1"/>
  <c r="F193" i="1"/>
  <c r="O192" i="1"/>
  <c r="F192" i="1"/>
  <c r="F191" i="1"/>
  <c r="O190" i="1"/>
  <c r="F190" i="1"/>
  <c r="F189" i="1"/>
  <c r="O188" i="1"/>
  <c r="F188" i="1"/>
  <c r="F187" i="1"/>
  <c r="O186" i="1"/>
  <c r="F186" i="1"/>
  <c r="F185" i="1"/>
  <c r="O184" i="1"/>
  <c r="F184" i="1"/>
  <c r="F183" i="1"/>
  <c r="O182" i="1"/>
  <c r="F182" i="1"/>
  <c r="F181" i="1"/>
  <c r="O180" i="1"/>
  <c r="F180" i="1"/>
  <c r="F179" i="1"/>
  <c r="O178" i="1"/>
  <c r="F178" i="1"/>
  <c r="F177" i="1"/>
  <c r="O176" i="1"/>
  <c r="F176" i="1"/>
  <c r="F175" i="1"/>
  <c r="O174" i="1"/>
  <c r="F174" i="1"/>
  <c r="F173" i="1"/>
  <c r="O172" i="1"/>
  <c r="F172" i="1"/>
  <c r="F171" i="1"/>
  <c r="O170" i="1"/>
  <c r="F170" i="1"/>
  <c r="F169" i="1"/>
  <c r="O168" i="1"/>
  <c r="F168" i="1"/>
  <c r="F167" i="1"/>
  <c r="O166" i="1"/>
  <c r="F166" i="1"/>
  <c r="F165" i="1"/>
  <c r="F198" i="1" s="1"/>
  <c r="R152" i="1"/>
  <c r="Q152" i="1"/>
  <c r="O151" i="1"/>
  <c r="O150" i="1"/>
  <c r="E150" i="1"/>
  <c r="D150" i="1"/>
  <c r="O149" i="1"/>
  <c r="C149" i="1"/>
  <c r="O148" i="1"/>
  <c r="C148" i="1"/>
  <c r="O147" i="1"/>
  <c r="C147" i="1"/>
  <c r="O146" i="1"/>
  <c r="C146" i="1"/>
  <c r="C150" i="1" s="1"/>
  <c r="O145" i="1"/>
  <c r="C145" i="1"/>
  <c r="I132" i="1"/>
  <c r="H132" i="1"/>
  <c r="H133" i="1" s="1"/>
  <c r="G132" i="1"/>
  <c r="F132" i="1"/>
  <c r="F133" i="1" s="1"/>
  <c r="E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32" i="1" s="1"/>
  <c r="I101" i="1"/>
  <c r="H101" i="1"/>
  <c r="G101" i="1"/>
  <c r="F101" i="1"/>
  <c r="E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O83" i="1"/>
  <c r="N83" i="1"/>
  <c r="M83" i="1"/>
  <c r="C83" i="1"/>
  <c r="O82" i="1"/>
  <c r="C82" i="1"/>
  <c r="O81" i="1"/>
  <c r="C81" i="1"/>
  <c r="O80" i="1"/>
  <c r="C80" i="1"/>
  <c r="O79" i="1"/>
  <c r="C79" i="1"/>
  <c r="O78" i="1"/>
  <c r="C78" i="1"/>
  <c r="C77" i="1"/>
  <c r="C76" i="1"/>
  <c r="C75" i="1"/>
  <c r="C101" i="1" s="1"/>
  <c r="Q70" i="1"/>
  <c r="L70" i="1"/>
  <c r="M60" i="1" s="1"/>
  <c r="R69" i="1"/>
  <c r="R68" i="1"/>
  <c r="R67" i="1"/>
  <c r="R66" i="1"/>
  <c r="M66" i="1"/>
  <c r="R65" i="1"/>
  <c r="R64" i="1"/>
  <c r="M64" i="1"/>
  <c r="G64" i="1"/>
  <c r="R63" i="1"/>
  <c r="M63" i="1"/>
  <c r="H63" i="1"/>
  <c r="R62" i="1"/>
  <c r="H62" i="1"/>
  <c r="R61" i="1"/>
  <c r="H61" i="1"/>
  <c r="R60" i="1"/>
  <c r="H60" i="1"/>
  <c r="R59" i="1"/>
  <c r="M59" i="1"/>
  <c r="H59" i="1"/>
  <c r="R58" i="1"/>
  <c r="H58" i="1"/>
  <c r="R57" i="1"/>
  <c r="H57" i="1"/>
  <c r="R56" i="1"/>
  <c r="H56" i="1"/>
  <c r="R55" i="1"/>
  <c r="M55" i="1"/>
  <c r="H55" i="1"/>
  <c r="R54" i="1"/>
  <c r="R70" i="1" s="1"/>
  <c r="H54" i="1"/>
  <c r="H53" i="1"/>
  <c r="H52" i="1"/>
  <c r="H51" i="1"/>
  <c r="H50" i="1"/>
  <c r="H49" i="1"/>
  <c r="H64" i="1" s="1"/>
  <c r="N48" i="1"/>
  <c r="O46" i="1" s="1"/>
  <c r="O47" i="1"/>
  <c r="Q38" i="1"/>
  <c r="P38" i="1"/>
  <c r="O38" i="1"/>
  <c r="N38" i="1"/>
  <c r="M38" i="1"/>
  <c r="K38" i="1"/>
  <c r="K37" i="1"/>
  <c r="K36" i="1"/>
  <c r="K35" i="1"/>
  <c r="K34" i="1"/>
  <c r="K33" i="1"/>
  <c r="K25" i="1"/>
  <c r="G196" i="1" l="1"/>
  <c r="G186" i="1"/>
  <c r="G182" i="1"/>
  <c r="G179" i="1"/>
  <c r="G175" i="1"/>
  <c r="G171" i="1"/>
  <c r="G167" i="1"/>
  <c r="G194" i="1"/>
  <c r="G191" i="1"/>
  <c r="G187" i="1"/>
  <c r="G183" i="1"/>
  <c r="G178" i="1"/>
  <c r="G174" i="1"/>
  <c r="G170" i="1"/>
  <c r="G166" i="1"/>
  <c r="G190" i="1"/>
  <c r="G168" i="1"/>
  <c r="G176" i="1"/>
  <c r="G181" i="1"/>
  <c r="G192" i="1"/>
  <c r="D151" i="1"/>
  <c r="G172" i="1"/>
  <c r="G177" i="1"/>
  <c r="G188" i="1"/>
  <c r="G193" i="1"/>
  <c r="G195" i="1"/>
  <c r="G279" i="1"/>
  <c r="G275" i="1"/>
  <c r="G242" i="1"/>
  <c r="G246" i="1"/>
  <c r="G250" i="1"/>
  <c r="G254" i="1"/>
  <c r="G258" i="1"/>
  <c r="G262" i="1"/>
  <c r="G266" i="1"/>
  <c r="G270" i="1"/>
  <c r="G274" i="1"/>
  <c r="G276" i="1"/>
  <c r="G278" i="1"/>
  <c r="G283" i="1"/>
  <c r="G287" i="1"/>
  <c r="G291" i="1"/>
  <c r="C305" i="1"/>
  <c r="G189" i="1"/>
  <c r="G169" i="1"/>
  <c r="G180" i="1"/>
  <c r="G185" i="1"/>
  <c r="P190" i="1"/>
  <c r="E151" i="1"/>
  <c r="G231" i="1"/>
  <c r="G239" i="1"/>
  <c r="G243" i="1"/>
  <c r="G247" i="1"/>
  <c r="G251" i="1"/>
  <c r="G255" i="1"/>
  <c r="G259" i="1"/>
  <c r="G263" i="1"/>
  <c r="G267" i="1"/>
  <c r="G271" i="1"/>
  <c r="G280" i="1"/>
  <c r="G284" i="1"/>
  <c r="G288" i="1"/>
  <c r="G292" i="1"/>
  <c r="C338" i="1"/>
  <c r="G173" i="1"/>
  <c r="G184" i="1"/>
  <c r="G197" i="1"/>
  <c r="H231" i="1"/>
  <c r="E133" i="1"/>
  <c r="I133" i="1"/>
  <c r="G133" i="1"/>
  <c r="P145" i="1"/>
  <c r="E231" i="1"/>
  <c r="I231" i="1"/>
  <c r="G241" i="1"/>
  <c r="G245" i="1"/>
  <c r="G249" i="1"/>
  <c r="G253" i="1"/>
  <c r="G257" i="1"/>
  <c r="G261" i="1"/>
  <c r="G265" i="1"/>
  <c r="G269" i="1"/>
  <c r="G273" i="1"/>
  <c r="G282" i="1"/>
  <c r="G286" i="1"/>
  <c r="G290" i="1"/>
  <c r="M68" i="1"/>
  <c r="M54" i="1"/>
  <c r="M58" i="1"/>
  <c r="M62" i="1"/>
  <c r="O152" i="1"/>
  <c r="O194" i="1"/>
  <c r="P166" i="1" s="1"/>
  <c r="G238" i="1"/>
  <c r="O45" i="1"/>
  <c r="O48" i="1" s="1"/>
  <c r="M57" i="1"/>
  <c r="M61" i="1"/>
  <c r="M65" i="1"/>
  <c r="M67" i="1"/>
  <c r="M69" i="1"/>
  <c r="G165" i="1"/>
  <c r="M56" i="1"/>
  <c r="P150" i="1" l="1"/>
  <c r="P151" i="1"/>
  <c r="P148" i="1"/>
  <c r="P147" i="1"/>
  <c r="P170" i="1"/>
  <c r="P146" i="1"/>
  <c r="P152" i="1" s="1"/>
  <c r="P174" i="1"/>
  <c r="P182" i="1"/>
  <c r="G293" i="1"/>
  <c r="P186" i="1"/>
  <c r="G198" i="1"/>
  <c r="P192" i="1"/>
  <c r="P188" i="1"/>
  <c r="P184" i="1"/>
  <c r="P180" i="1"/>
  <c r="P176" i="1"/>
  <c r="P172" i="1"/>
  <c r="P168" i="1"/>
  <c r="P194" i="1" s="1"/>
  <c r="M70" i="1"/>
  <c r="P149" i="1"/>
  <c r="P178" i="1"/>
</calcChain>
</file>

<file path=xl/sharedStrings.xml><?xml version="1.0" encoding="utf-8"?>
<sst xmlns="http://schemas.openxmlformats.org/spreadsheetml/2006/main" count="504" uniqueCount="217">
  <si>
    <t>REPORTE ESTADÍSTICO DE ACCIONES PREVENTIVAS REALIZADAS POR LOS CENTROS EMERGENCIA MUJER</t>
  </si>
  <si>
    <t>Periodo: Enero - Mayo, 2025 (Preliminar)</t>
  </si>
  <si>
    <t>Periodo: 2021</t>
  </si>
  <si>
    <r>
      <t xml:space="preserve">Figura N°1: </t>
    </r>
    <r>
      <rPr>
        <sz val="14"/>
        <color theme="1"/>
        <rFont val="Arial Narrow"/>
        <family val="2"/>
      </rPr>
      <t>Acciones preventivas según departamento</t>
    </r>
    <r>
      <rPr>
        <b/>
        <sz val="14"/>
        <color theme="1"/>
        <rFont val="Arial Narrow"/>
        <family val="2"/>
      </rPr>
      <t xml:space="preserve"> , Enero - Mayo 2025 (preliminar)</t>
    </r>
  </si>
  <si>
    <t>Mes</t>
  </si>
  <si>
    <t>Total</t>
  </si>
  <si>
    <t>Enero</t>
  </si>
  <si>
    <t>Febrero</t>
  </si>
  <si>
    <t>Marzo</t>
  </si>
  <si>
    <t>Abril</t>
  </si>
  <si>
    <t>Mayo</t>
  </si>
  <si>
    <t>Estrategia comunitaria</t>
  </si>
  <si>
    <t>Estrategia educativa</t>
  </si>
  <si>
    <t>Estrategia comunicacional</t>
  </si>
  <si>
    <t>Acciones transversales</t>
  </si>
  <si>
    <t>PPoR</t>
  </si>
  <si>
    <t>262 a 1 218 acciones</t>
  </si>
  <si>
    <t>1 219 a 2 174 acciones</t>
  </si>
  <si>
    <t>2 175 a 3 131 acciones</t>
  </si>
  <si>
    <t>3 132 a 4 087 acciones</t>
  </si>
  <si>
    <t>4 088 a 5 043 acciones</t>
  </si>
  <si>
    <t>5 044 a 7 878 acciones</t>
  </si>
  <si>
    <t>Participación del Programa Nacional Warmi Ñan</t>
  </si>
  <si>
    <t>% Acción</t>
  </si>
  <si>
    <t>Organizador</t>
  </si>
  <si>
    <t>Coorganizador</t>
  </si>
  <si>
    <t>Invitado</t>
  </si>
  <si>
    <t>Intervención</t>
  </si>
  <si>
    <t>%</t>
  </si>
  <si>
    <t>Capacitación y sensibilización a la comunidad</t>
  </si>
  <si>
    <t>Orientación a varones para la construcción de una nueva forma de masculinidad que no permita la transmisión del ciclo de violencia</t>
  </si>
  <si>
    <t>Desarrollo de habilidades para fortalecer autoestima y capacidad de decisión frente a situaciones de violencia</t>
  </si>
  <si>
    <t>Empoderamiento socioeconómico de las mujeres víctimas o en situación de riesgo</t>
  </si>
  <si>
    <t>Institución que coorganizó con el Programa Nacional Warmi Ñan</t>
  </si>
  <si>
    <t>Institución que invitó al Programa Nacional Warmi Ñan</t>
  </si>
  <si>
    <t>Prevención en la comunidad educativa</t>
  </si>
  <si>
    <t>Acciones de sensibilización campaña 25 de noviembre</t>
  </si>
  <si>
    <t>Gobiernos regionales</t>
  </si>
  <si>
    <t>Comunicación para el cambio de comportamiento</t>
  </si>
  <si>
    <t>Gobiernos locales (Prov./Dist.)</t>
  </si>
  <si>
    <t>Incidencia con autoridades, espacios de concertación y empresas</t>
  </si>
  <si>
    <t>Instituciones educativas</t>
  </si>
  <si>
    <t>Desarrollo de capacidades</t>
  </si>
  <si>
    <t>Universidades/Institutos</t>
  </si>
  <si>
    <t>Acciones de movilización masiva, artísticas, culturales y edu-entretenimiento</t>
  </si>
  <si>
    <t>Instituciones públicas</t>
  </si>
  <si>
    <t>Acciones en tambos</t>
  </si>
  <si>
    <t>Instituciones privadas</t>
  </si>
  <si>
    <t>Empoderamiento económico</t>
  </si>
  <si>
    <t>Iglesias</t>
  </si>
  <si>
    <t>Fortalecimiento organizacional comunitario</t>
  </si>
  <si>
    <t>Organizaciones sociales</t>
  </si>
  <si>
    <t>Fortalecimiento de habilidades de decisión</t>
  </si>
  <si>
    <t>Comité/Mesa/Red</t>
  </si>
  <si>
    <t>Trabajo con hombres</t>
  </si>
  <si>
    <t>Comunidades</t>
  </si>
  <si>
    <t>Agencias de cooperación internacional</t>
  </si>
  <si>
    <t>Empresas</t>
  </si>
  <si>
    <t>Medios de comunicación</t>
  </si>
  <si>
    <t>ONG</t>
  </si>
  <si>
    <t>Otras instituciones</t>
  </si>
  <si>
    <t>Gobiernos locales (Distritales)</t>
  </si>
  <si>
    <t>Región</t>
  </si>
  <si>
    <t>Amazonas</t>
  </si>
  <si>
    <t>Áncash</t>
  </si>
  <si>
    <t>Apurímac</t>
  </si>
  <si>
    <t>Variación porcentual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</si>
  <si>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</si>
  <si>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</si>
  <si>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</si>
  <si>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</si>
  <si>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</si>
  <si>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</si>
  <si>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</si>
  <si>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</si>
  <si>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</si>
  <si>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</si>
  <si>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</si>
  <si>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</t>
  </si>
  <si>
    <t>Lima Provincia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</si>
  <si>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</si>
  <si>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</si>
  <si>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</si>
  <si>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</si>
  <si>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</si>
  <si>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</si>
  <si>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</si>
  <si>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</si>
  <si>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</si>
  <si>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</si>
  <si>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d</t>
  </si>
  <si>
    <t>Región de ubicación del CEM</t>
  </si>
  <si>
    <t>Total de acciones preventivas</t>
  </si>
  <si>
    <t>2025 *</t>
  </si>
  <si>
    <t>* Información estadística preliminar a mayo de 2025.</t>
  </si>
  <si>
    <t>SECCION II: CARACTERISTICAS DE LA POBLACIÓN INFORMADA EN LAS ACCIONES PREVENTIVAS</t>
  </si>
  <si>
    <t>Mujer</t>
  </si>
  <si>
    <t>Hombre</t>
  </si>
  <si>
    <t>Grupo
de edad</t>
  </si>
  <si>
    <t>&lt; 6 años</t>
  </si>
  <si>
    <t>6 a 11 años</t>
  </si>
  <si>
    <t>12 a 14 años</t>
  </si>
  <si>
    <t>15 a 17 años</t>
  </si>
  <si>
    <t>18 a 29 años</t>
  </si>
  <si>
    <t>30 a 59 años</t>
  </si>
  <si>
    <t>60 a más años</t>
  </si>
  <si>
    <t>Tipo de beneficiario/a</t>
  </si>
  <si>
    <t>Operadores/as de justicia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</si>
  <si>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</si>
  <si>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</si>
  <si>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</si>
  <si>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</si>
  <si>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</si>
  <si>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</si>
  <si>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</si>
  <si>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</si>
  <si>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</si>
  <si>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</si>
  <si>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en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</si>
  <si>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</si>
  <si>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</si>
  <si>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</si>
  <si>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</si>
  <si>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</si>
  <si>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</si>
  <si>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</si>
  <si>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</si>
  <si>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</si>
  <si>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</si>
  <si>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organizaciones sociales</t>
  </si>
  <si>
    <t>Integrantes de redes comunales</t>
  </si>
  <si>
    <t>Representantes de ONG</t>
  </si>
  <si>
    <t>Integrantes de Instancia/Mesa/Comité/Red</t>
  </si>
  <si>
    <t>Agentes comunitarios</t>
  </si>
  <si>
    <t>Hombres y mujeres integrantes de hogares</t>
  </si>
  <si>
    <t>Autoridades académicas</t>
  </si>
  <si>
    <t>Servidores/as públicos/as</t>
  </si>
  <si>
    <t>Trabajadores/as del hogar</t>
  </si>
  <si>
    <t>Población en general</t>
  </si>
  <si>
    <t>Otro</t>
  </si>
  <si>
    <r>
      <t xml:space="preserve">Figura N°2: </t>
    </r>
    <r>
      <rPr>
        <sz val="12"/>
        <color theme="1"/>
        <rFont val="Arial Narrow"/>
        <family val="2"/>
      </rPr>
      <t>Personas informadas por los Centros de Emergencia Mujer según departamento</t>
    </r>
    <r>
      <rPr>
        <b/>
        <sz val="12"/>
        <color theme="1"/>
        <rFont val="Arial Narrow"/>
        <family val="2"/>
      </rPr>
      <t>, Enero - Mayo 2025 (preliminar)</t>
    </r>
  </si>
  <si>
    <t>Total de personas informadas</t>
  </si>
  <si>
    <t>Leyenda</t>
  </si>
  <si>
    <t>Intervalo</t>
  </si>
  <si>
    <t>4 594 a 17 161 personas</t>
  </si>
  <si>
    <t>17 162 a 29 729 personas</t>
  </si>
  <si>
    <t>29 730 a 42 297 personas</t>
  </si>
  <si>
    <t>42 298 a 54 864 personas</t>
  </si>
  <si>
    <t>54 865 a 67 432 personas</t>
  </si>
  <si>
    <t>67 433 a 12 7582 personas</t>
  </si>
  <si>
    <t>Temática principal de la acción preventiva</t>
  </si>
  <si>
    <t>Tipo de acción preventiva</t>
  </si>
  <si>
    <t>Sexo</t>
  </si>
  <si>
    <t>Derechos humanos y ciudadanía</t>
  </si>
  <si>
    <t>Sostenida</t>
  </si>
  <si>
    <t>Derechos sexuales y reproductivos</t>
  </si>
  <si>
    <t>Breve</t>
  </si>
  <si>
    <t>Género</t>
  </si>
  <si>
    <t>Asistencia técnica</t>
  </si>
  <si>
    <t>Masculinidad</t>
  </si>
  <si>
    <t>A demanda</t>
  </si>
  <si>
    <t>Gestión, planificación y redes</t>
  </si>
  <si>
    <t>Liderazgo</t>
  </si>
  <si>
    <t>Violencia contra la mujer</t>
  </si>
  <si>
    <t>Violencia contra los integrantes del grupo familiar / Violencia familiar</t>
  </si>
  <si>
    <t>Violencia de género</t>
  </si>
  <si>
    <t>Feminicidio/Tentativa</t>
  </si>
  <si>
    <t>Violencia en relaciones de pareja</t>
  </si>
  <si>
    <t>Violencia física</t>
  </si>
  <si>
    <t>Violencia psicológica</t>
  </si>
  <si>
    <t>Violencia económica/Patrimonial</t>
  </si>
  <si>
    <t>Área donde se realizó la acción preventiva</t>
  </si>
  <si>
    <t>Violencia sexual</t>
  </si>
  <si>
    <t>Trata</t>
  </si>
  <si>
    <t>Urbana</t>
  </si>
  <si>
    <t>Acoso sexual en espacios públicos</t>
  </si>
  <si>
    <t>Rural</t>
  </si>
  <si>
    <t>Hostigamiento sexual</t>
  </si>
  <si>
    <t>Prostitución forzada</t>
  </si>
  <si>
    <t>Explotación sexual comercial</t>
  </si>
  <si>
    <t>Violencia contra mujeres migrantes</t>
  </si>
  <si>
    <t>Violencia contra mujeres privadas de libertad</t>
  </si>
  <si>
    <t>Violencia contra mujeres con discapacidad</t>
  </si>
  <si>
    <t>Violencia por orientación sexual</t>
  </si>
  <si>
    <t>Violencia contra mujeres indígenas u originarias</t>
  </si>
  <si>
    <t>Violencia contra mujeres afroperuanas</t>
  </si>
  <si>
    <t>Violencia contra mujeres adultas mayores</t>
  </si>
  <si>
    <t>Violencia en los servicios de salud sexual y reproductivo</t>
  </si>
  <si>
    <t>Esterilizaciones forzadas</t>
  </si>
  <si>
    <t>Violencia contra mujeres con VIH</t>
  </si>
  <si>
    <t>Violencia y TIC</t>
  </si>
  <si>
    <t>Violencia en conflictos sociales</t>
  </si>
  <si>
    <t>Violencia en conflicto armado</t>
  </si>
  <si>
    <t>Acoso político</t>
  </si>
  <si>
    <t>Secuestro / Tortura</t>
  </si>
  <si>
    <t>Violencia Institucional</t>
  </si>
  <si>
    <t>Maltrato infantil y adolescente</t>
  </si>
  <si>
    <t>Abuso sexual infantil</t>
  </si>
  <si>
    <t>Prevención de drogas asociados a la violencia</t>
  </si>
  <si>
    <t>Bullying / Violencia escolar</t>
  </si>
  <si>
    <t>Marco normativo internacional y nacional</t>
  </si>
  <si>
    <t>Seguridad ciudadana</t>
  </si>
  <si>
    <t>Planes nacionales</t>
  </si>
  <si>
    <t>Descentralización</t>
  </si>
  <si>
    <t>Organización comunal</t>
  </si>
  <si>
    <t>Estrategias de prevención de la violencia</t>
  </si>
  <si>
    <t>Buen trato</t>
  </si>
  <si>
    <t>Crecimiento y desarrollo personal / Familiar</t>
  </si>
  <si>
    <t>Pautas de crianza</t>
  </si>
  <si>
    <t>Familia</t>
  </si>
  <si>
    <t>Emprendimiento económico</t>
  </si>
  <si>
    <t>Calidad de atención frente a la violencia</t>
  </si>
  <si>
    <t>Tolerancia social</t>
  </si>
  <si>
    <t>Tratamiento de la noticia</t>
  </si>
  <si>
    <t xml:space="preserve"> </t>
  </si>
  <si>
    <t>Subtotal</t>
  </si>
  <si>
    <t>Fuente: Registro de acciones preventivas / SGIC / UPPM / Warmi Ñan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</si>
</sst>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 Narrow"/>
      <family val="2"/>
    </font>
    <font>
      <b/>
      <sz val="18"/>
      <color theme="0"/>
      <name val="Arial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0"/>
      <name val="Univers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0"/>
      <color indexed="8"/>
      <name val="Arial Narrow"/>
      <family val="2"/>
    </font>
    <font>
      <sz val="8"/>
      <name val="Arial"/>
      <family val="2"/>
    </font>
    <font>
      <b/>
      <sz val="14"/>
      <color rgb="FFFF0000"/>
      <name val="Arial Narrow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rgb="FFFF0000"/>
      <name val="Arial Narrow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 Narrow"/>
      <family val="2"/>
    </font>
    <font>
      <b/>
      <sz val="10.5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name val="Calibri"/>
      <family val="2"/>
      <scheme val="minor"/>
    </font>
    <font>
      <b/>
      <sz val="14"/>
      <name val="Arial Narrow"/>
      <family val="2"/>
    </font>
    <font>
      <b/>
      <sz val="12"/>
      <color theme="0"/>
      <name val="Arial Narrow"/>
      <family val="2"/>
    </font>
    <font>
      <sz val="14"/>
      <color rgb="FFFF8080"/>
      <name val="Arial Narrow"/>
      <family val="2"/>
    </font>
    <font>
      <b/>
      <sz val="10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595959"/>
        <bgColor indexed="9"/>
      </patternFill>
    </fill>
    <fill>
      <patternFill patternType="solid">
        <fgColor rgb="FFAEAAAA"/>
        <bgColor indexed="9"/>
      </patternFill>
    </fill>
    <fill>
      <patternFill patternType="solid">
        <fgColor rgb="FF757171"/>
        <bgColor indexed="9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7F7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0CECE"/>
        <bgColor indexed="9"/>
      </patternFill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theme="2" tint="-9.9978637043366805E-2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theme="0"/>
      </right>
      <top style="hair">
        <color indexed="64"/>
      </top>
      <bottom style="medium">
        <color rgb="FFFF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24" fillId="0" borderId="0"/>
    <xf numFmtId="0" fontId="26" fillId="0" borderId="0" applyBorder="0"/>
    <xf numFmtId="9" fontId="7" fillId="0" borderId="0" applyFont="0" applyFill="0" applyBorder="0" applyAlignment="0" applyProtection="0"/>
  </cellStyleXfs>
  <cellXfs count="14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0" borderId="0" xfId="0" applyFont="1"/>
    <xf numFmtId="0" fontId="8" fillId="3" borderId="0" xfId="2" applyFont="1" applyFill="1" applyAlignment="1">
      <alignment horizontal="centerContinuous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/>
    </xf>
    <xf numFmtId="0" fontId="11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6" fillId="4" borderId="0" xfId="0" applyFont="1" applyFill="1"/>
    <xf numFmtId="0" fontId="3" fillId="4" borderId="0" xfId="0" applyFont="1" applyFill="1"/>
    <xf numFmtId="0" fontId="13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8" fillId="0" borderId="0" xfId="0" applyFont="1" applyAlignment="1">
      <alignment horizontal="center" wrapText="1"/>
    </xf>
    <xf numFmtId="0" fontId="17" fillId="4" borderId="0" xfId="0" applyFont="1" applyFill="1" applyAlignment="1">
      <alignment horizontal="left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3" fontId="21" fillId="4" borderId="3" xfId="0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/>
    </xf>
    <xf numFmtId="3" fontId="21" fillId="4" borderId="4" xfId="0" applyNumberFormat="1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3" fontId="22" fillId="6" borderId="5" xfId="0" applyNumberFormat="1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 wrapText="1"/>
    </xf>
    <xf numFmtId="0" fontId="25" fillId="8" borderId="7" xfId="3" applyFont="1" applyFill="1" applyBorder="1"/>
    <xf numFmtId="3" fontId="25" fillId="0" borderId="8" xfId="4" applyNumberFormat="1" applyFont="1" applyBorder="1" applyAlignment="1">
      <alignment horizontal="left" vertical="center"/>
    </xf>
    <xf numFmtId="3" fontId="25" fillId="0" borderId="9" xfId="4" applyNumberFormat="1" applyFont="1" applyBorder="1" applyAlignment="1">
      <alignment horizontal="left" vertical="center"/>
    </xf>
    <xf numFmtId="0" fontId="22" fillId="6" borderId="5" xfId="0" applyFont="1" applyFill="1" applyBorder="1" applyAlignment="1">
      <alignment horizontal="centerContinuous" vertical="center" wrapText="1"/>
    </xf>
    <xf numFmtId="3" fontId="22" fillId="6" borderId="5" xfId="0" applyNumberFormat="1" applyFont="1" applyFill="1" applyBorder="1" applyAlignment="1">
      <alignment horizontal="center" vertical="center" wrapText="1"/>
    </xf>
    <xf numFmtId="0" fontId="25" fillId="9" borderId="7" xfId="3" applyFont="1" applyFill="1" applyBorder="1"/>
    <xf numFmtId="0" fontId="25" fillId="10" borderId="7" xfId="3" applyFont="1" applyFill="1" applyBorder="1"/>
    <xf numFmtId="0" fontId="25" fillId="11" borderId="7" xfId="3" applyFont="1" applyFill="1" applyBorder="1"/>
    <xf numFmtId="0" fontId="20" fillId="4" borderId="0" xfId="0" applyFont="1" applyFill="1" applyAlignment="1">
      <alignment horizontal="left" vertical="center"/>
    </xf>
    <xf numFmtId="0" fontId="25" fillId="12" borderId="7" xfId="3" applyFont="1" applyFill="1" applyBorder="1"/>
    <xf numFmtId="0" fontId="25" fillId="13" borderId="10" xfId="3" applyFont="1" applyFill="1" applyBorder="1"/>
    <xf numFmtId="0" fontId="20" fillId="7" borderId="6" xfId="0" applyFont="1" applyFill="1" applyBorder="1" applyAlignment="1">
      <alignment horizontal="center" vertical="center" wrapText="1"/>
    </xf>
    <xf numFmtId="0" fontId="21" fillId="14" borderId="6" xfId="0" applyFont="1" applyFill="1" applyBorder="1" applyAlignment="1">
      <alignment horizontal="center" vertical="center" wrapText="1"/>
    </xf>
    <xf numFmtId="0" fontId="21" fillId="15" borderId="4" xfId="0" applyFont="1" applyFill="1" applyBorder="1" applyAlignment="1">
      <alignment horizontal="left" vertical="center" wrapText="1"/>
    </xf>
    <xf numFmtId="3" fontId="23" fillId="15" borderId="3" xfId="0" applyNumberFormat="1" applyFont="1" applyFill="1" applyBorder="1" applyAlignment="1">
      <alignment horizontal="center" vertical="center" wrapText="1"/>
    </xf>
    <xf numFmtId="164" fontId="21" fillId="15" borderId="3" xfId="1" applyNumberFormat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164" fontId="21" fillId="4" borderId="3" xfId="1" applyNumberFormat="1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left" vertical="center" wrapText="1"/>
    </xf>
    <xf numFmtId="164" fontId="22" fillId="6" borderId="5" xfId="1" applyNumberFormat="1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1" fillId="14" borderId="6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3" fontId="22" fillId="6" borderId="5" xfId="0" applyNumberFormat="1" applyFont="1" applyFill="1" applyBorder="1" applyAlignment="1">
      <alignment horizontal="centerContinuous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0" fontId="4" fillId="4" borderId="4" xfId="1" applyNumberFormat="1" applyFont="1" applyFill="1" applyBorder="1" applyAlignment="1">
      <alignment horizontal="center" vertical="center" wrapText="1"/>
    </xf>
    <xf numFmtId="10" fontId="22" fillId="6" borderId="5" xfId="1" applyNumberFormat="1" applyFont="1" applyFill="1" applyBorder="1" applyAlignment="1">
      <alignment horizontal="center" vertical="center" wrapText="1"/>
    </xf>
    <xf numFmtId="0" fontId="28" fillId="16" borderId="0" xfId="2" applyFont="1" applyFill="1" applyAlignment="1">
      <alignment vertical="top"/>
    </xf>
    <xf numFmtId="0" fontId="29" fillId="4" borderId="0" xfId="0" applyFont="1" applyFill="1" applyAlignment="1">
      <alignment horizontal="left" vertical="center"/>
    </xf>
    <xf numFmtId="0" fontId="30" fillId="17" borderId="11" xfId="2" applyFont="1" applyFill="1" applyBorder="1" applyAlignment="1">
      <alignment horizontal="center" vertical="center" wrapText="1"/>
    </xf>
    <xf numFmtId="0" fontId="30" fillId="17" borderId="12" xfId="2" applyFont="1" applyFill="1" applyBorder="1" applyAlignment="1">
      <alignment horizontal="center" vertical="center" wrapText="1"/>
    </xf>
    <xf numFmtId="0" fontId="31" fillId="17" borderId="13" xfId="2" applyFont="1" applyFill="1" applyBorder="1" applyAlignment="1">
      <alignment horizontal="center" vertical="center" wrapText="1"/>
    </xf>
    <xf numFmtId="0" fontId="30" fillId="17" borderId="14" xfId="2" applyFont="1" applyFill="1" applyBorder="1" applyAlignment="1">
      <alignment horizontal="center" vertical="center" wrapText="1"/>
    </xf>
    <xf numFmtId="0" fontId="30" fillId="17" borderId="13" xfId="2" applyFont="1" applyFill="1" applyBorder="1" applyAlignment="1">
      <alignment horizontal="center" vertical="center" wrapText="1"/>
    </xf>
    <xf numFmtId="3" fontId="32" fillId="0" borderId="15" xfId="2" applyNumberFormat="1" applyFont="1" applyBorder="1" applyAlignment="1">
      <alignment horizontal="left" vertical="center"/>
    </xf>
    <xf numFmtId="3" fontId="33" fillId="0" borderId="15" xfId="2" applyNumberFormat="1" applyFont="1" applyBorder="1" applyAlignment="1">
      <alignment horizontal="center" vertical="center"/>
    </xf>
    <xf numFmtId="3" fontId="22" fillId="0" borderId="15" xfId="2" applyNumberFormat="1" applyFont="1" applyBorder="1" applyAlignment="1">
      <alignment horizontal="left" vertical="center"/>
    </xf>
    <xf numFmtId="3" fontId="22" fillId="0" borderId="15" xfId="2" applyNumberFormat="1" applyFont="1" applyBorder="1" applyAlignment="1">
      <alignment horizontal="center" vertical="center"/>
    </xf>
    <xf numFmtId="3" fontId="4" fillId="0" borderId="15" xfId="2" applyNumberFormat="1" applyFont="1" applyBorder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3" fontId="22" fillId="0" borderId="16" xfId="2" applyNumberFormat="1" applyFont="1" applyBorder="1" applyAlignment="1">
      <alignment horizontal="left" vertical="center"/>
    </xf>
    <xf numFmtId="3" fontId="4" fillId="0" borderId="16" xfId="2" applyNumberFormat="1" applyFont="1" applyBorder="1" applyAlignment="1">
      <alignment horizontal="center" vertical="center"/>
    </xf>
    <xf numFmtId="0" fontId="34" fillId="18" borderId="17" xfId="2" applyFont="1" applyFill="1" applyBorder="1" applyAlignment="1">
      <alignment horizontal="centerContinuous" vertical="center"/>
    </xf>
    <xf numFmtId="164" fontId="22" fillId="0" borderId="17" xfId="5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3" fontId="21" fillId="4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/>
    </xf>
    <xf numFmtId="3" fontId="35" fillId="4" borderId="3" xfId="0" applyNumberFormat="1" applyFont="1" applyFill="1" applyBorder="1" applyAlignment="1">
      <alignment horizontal="center" vertical="center"/>
    </xf>
    <xf numFmtId="164" fontId="21" fillId="4" borderId="3" xfId="1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3" fillId="4" borderId="3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3" fontId="3" fillId="4" borderId="4" xfId="0" applyNumberFormat="1" applyFont="1" applyFill="1" applyBorder="1" applyAlignment="1">
      <alignment horizontal="center" vertical="center"/>
    </xf>
    <xf numFmtId="3" fontId="23" fillId="4" borderId="4" xfId="0" applyNumberFormat="1" applyFont="1" applyFill="1" applyBorder="1" applyAlignment="1">
      <alignment horizontal="center" vertical="center"/>
    </xf>
    <xf numFmtId="0" fontId="34" fillId="18" borderId="17" xfId="2" applyFont="1" applyFill="1" applyBorder="1" applyAlignment="1">
      <alignment horizontal="center" vertical="center"/>
    </xf>
    <xf numFmtId="164" fontId="34" fillId="0" borderId="17" xfId="5" applyNumberFormat="1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164" fontId="22" fillId="19" borderId="5" xfId="1" applyNumberFormat="1" applyFont="1" applyFill="1" applyBorder="1" applyAlignment="1">
      <alignment horizontal="center" vertical="center"/>
    </xf>
    <xf numFmtId="3" fontId="22" fillId="19" borderId="5" xfId="0" applyNumberFormat="1" applyFont="1" applyFill="1" applyBorder="1" applyAlignment="1">
      <alignment horizontal="center" vertical="center"/>
    </xf>
    <xf numFmtId="0" fontId="7" fillId="20" borderId="0" xfId="2" applyFill="1" applyAlignment="1">
      <alignment vertical="center"/>
    </xf>
    <xf numFmtId="0" fontId="3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left"/>
    </xf>
    <xf numFmtId="0" fontId="20" fillId="5" borderId="18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3" fontId="22" fillId="4" borderId="3" xfId="0" applyNumberFormat="1" applyFont="1" applyFill="1" applyBorder="1" applyAlignment="1">
      <alignment horizontal="center" vertical="center"/>
    </xf>
    <xf numFmtId="164" fontId="22" fillId="4" borderId="3" xfId="1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left" vertical="center" wrapText="1"/>
    </xf>
    <xf numFmtId="3" fontId="21" fillId="4" borderId="0" xfId="0" applyNumberFormat="1" applyFont="1" applyFill="1" applyAlignment="1">
      <alignment horizontal="center" vertical="center" wrapText="1"/>
    </xf>
    <xf numFmtId="164" fontId="21" fillId="4" borderId="0" xfId="1" applyNumberFormat="1" applyFont="1" applyFill="1" applyBorder="1" applyAlignment="1">
      <alignment horizontal="center" vertical="center" wrapText="1"/>
    </xf>
    <xf numFmtId="3" fontId="23" fillId="4" borderId="0" xfId="0" applyNumberFormat="1" applyFont="1" applyFill="1" applyAlignment="1">
      <alignment horizontal="center" vertical="center" wrapText="1"/>
    </xf>
    <xf numFmtId="164" fontId="21" fillId="4" borderId="3" xfId="1" applyNumberFormat="1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 wrapText="1"/>
    </xf>
    <xf numFmtId="0" fontId="36" fillId="4" borderId="0" xfId="0" applyFont="1" applyFill="1" applyAlignment="1">
      <alignment horizontal="left" vertical="center" wrapText="1"/>
    </xf>
    <xf numFmtId="0" fontId="36" fillId="4" borderId="3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2" fillId="6" borderId="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0" fontId="31" fillId="17" borderId="13" xfId="2" applyFont="1" applyFill="1" applyBorder="1" applyAlignment="1">
      <alignment horizontal="center" vertical="top" wrapText="1"/>
    </xf>
    <xf numFmtId="0" fontId="39" fillId="18" borderId="9" xfId="4" applyFont="1" applyFill="1" applyBorder="1" applyAlignment="1">
      <alignment horizontal="center" vertical="center"/>
    </xf>
    <xf numFmtId="0" fontId="39" fillId="18" borderId="8" xfId="4" applyFont="1" applyFill="1" applyBorder="1" applyAlignment="1">
      <alignment horizontal="center" vertical="center"/>
    </xf>
    <xf numFmtId="0" fontId="39" fillId="18" borderId="19" xfId="4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21" fillId="4" borderId="22" xfId="0" applyFont="1" applyFill="1" applyBorder="1" applyAlignment="1">
      <alignment horizontal="left" vertical="center" wrapText="1"/>
    </xf>
    <xf numFmtId="0" fontId="21" fillId="4" borderId="23" xfId="0" applyFont="1" applyFill="1" applyBorder="1" applyAlignment="1">
      <alignment horizontal="left" vertical="center" wrapText="1"/>
    </xf>
    <xf numFmtId="0" fontId="21" fillId="4" borderId="24" xfId="0" applyFont="1" applyFill="1" applyBorder="1" applyAlignment="1">
      <alignment horizontal="left" vertical="center" wrapText="1"/>
    </xf>
    <xf numFmtId="0" fontId="22" fillId="6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21" fillId="4" borderId="23" xfId="0" applyFont="1" applyFill="1" applyBorder="1" applyAlignment="1">
      <alignment horizontal="left" vertical="center" wrapText="1"/>
    </xf>
    <xf numFmtId="0" fontId="27" fillId="14" borderId="6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horizontal="center" vertical="center"/>
    </xf>
    <xf numFmtId="0" fontId="41" fillId="5" borderId="1" xfId="0" applyFont="1" applyFill="1" applyBorder="1" applyAlignment="1">
      <alignment horizontal="center" vertical="center" wrapText="1"/>
    </xf>
    <xf numFmtId="0" fontId="41" fillId="7" borderId="6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 wrapText="1"/>
    </xf>
    <xf numFmtId="0" fontId="21" fillId="14" borderId="0" xfId="0" applyFont="1" applyFill="1" applyAlignment="1">
      <alignment horizontal="center" vertical="center" wrapText="1"/>
    </xf>
    <xf numFmtId="0" fontId="22" fillId="6" borderId="5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 vertical="center"/>
    </xf>
    <xf numFmtId="0" fontId="43" fillId="2" borderId="0" xfId="0" applyFont="1" applyFill="1"/>
  </cellXfs>
  <cellStyles count="6">
    <cellStyle name="Normal" xfId="0" builtinId="0"/>
    <cellStyle name="Normal 2 2 2 2" xfId="4" xr:uid="{8E792EFA-6F2B-40B1-9E79-0228603F8531}"/>
    <cellStyle name="Normal 2 3" xfId="2" xr:uid="{A0488F8E-F458-45C5-B3F2-91AE252E2BBE}"/>
    <cellStyle name="Normal 2 4" xfId="3" xr:uid="{7C2351EB-950E-41DB-9610-55784BF3EC4D}"/>
    <cellStyle name="Porcentaje" xfId="1" builtinId="5"/>
    <cellStyle name="Porcentaje 2 2" xfId="5" xr:uid="{D40A3EB0-7B46-46DB-9580-D389BA0B99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N°1 Acciones preventivas según mes,</a:t>
            </a:r>
            <a:r>
              <a:rPr lang="es-PE" sz="14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 Enero - Mayo 2025 (preliminar)</a:t>
            </a:r>
            <a:endParaRPr lang="es-PE" sz="1400" b="1" i="0" strike="noStrike">
              <a:solidFill>
                <a:srgbClr val="000000"/>
              </a:solidFill>
              <a:latin typeface="Arial Narrow" panose="020B0606020202030204" pitchFamily="34" charset="0"/>
              <a:cs typeface="Calibri"/>
            </a:endParaRPr>
          </a:p>
        </c:rich>
      </c:tx>
      <c:layout>
        <c:manualLayout>
          <c:xMode val="edge"/>
          <c:yMode val="edge"/>
          <c:x val="9.8480599416366957E-2"/>
          <c:y val="3.65782161970649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024850302749445E-2"/>
          <c:y val="0.12535162617177031"/>
          <c:w val="0.94283603226402324"/>
          <c:h val="0.7907259200508750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5.9187104729950682E-3"/>
                  <c:y val="-3.1598532434773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31-4903-AAD1-C015A21377C9}"/>
                </c:ext>
              </c:extLst>
            </c:dLbl>
            <c:dLbl>
              <c:idx val="2"/>
              <c:layout>
                <c:manualLayout>
                  <c:x val="-7.2338959004112384E-17"/>
                  <c:y val="1.263941297390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31-4903-AAD1-C015A21377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AP!$J$20:$J$24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AP!$K$20:$K$24</c:f>
              <c:numCache>
                <c:formatCode>#,##0</c:formatCode>
                <c:ptCount val="5"/>
                <c:pt idx="0">
                  <c:v>5428</c:v>
                </c:pt>
                <c:pt idx="1">
                  <c:v>6838</c:v>
                </c:pt>
                <c:pt idx="2">
                  <c:v>9194</c:v>
                </c:pt>
                <c:pt idx="3">
                  <c:v>9092</c:v>
                </c:pt>
                <c:pt idx="4">
                  <c:v>10499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31-4903-AAD1-C015A21377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123944"/>
        <c:axId val="450132568"/>
      </c:barChart>
      <c:catAx>
        <c:axId val="45012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0132568"/>
        <c:crosses val="autoZero"/>
        <c:auto val="1"/>
        <c:lblAlgn val="ctr"/>
        <c:lblOffset val="100"/>
        <c:noMultiLvlLbl val="0"/>
      </c:catAx>
      <c:valAx>
        <c:axId val="450132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0123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Gráfico N° 3 Personas informadas, según sexo (porcentaje)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446795849150539"/>
          <c:y val="5.8644909742871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16089430483161"/>
          <c:y val="0.29212177425910707"/>
          <c:w val="0.59908493331606993"/>
          <c:h val="0.64572812257884038"/>
        </c:manualLayout>
      </c:layout>
      <c:pieChart>
        <c:varyColors val="1"/>
        <c:ser>
          <c:idx val="0"/>
          <c:order val="0"/>
          <c:tx>
            <c:strRef>
              <c:f>AP!$D$150:$E$150</c:f>
              <c:strCache>
                <c:ptCount val="2"/>
                <c:pt idx="0">
                  <c:v>412,943</c:v>
                </c:pt>
                <c:pt idx="1">
                  <c:v>272,725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27000"/>
              <a:bevelB w="63500"/>
            </a:sp3d>
          </c:spPr>
          <c:dPt>
            <c:idx val="0"/>
            <c:bubble3D val="0"/>
            <c:explosion val="12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1-4E0B-4D49-9BA8-C25242F1A58B}"/>
              </c:ext>
            </c:extLst>
          </c:dPt>
          <c:dPt>
            <c:idx val="1"/>
            <c:bubble3D val="0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3-4E0B-4D49-9BA8-C25242F1A58B}"/>
              </c:ext>
            </c:extLst>
          </c:dPt>
          <c:dLbls>
            <c:dLbl>
              <c:idx val="0"/>
              <c:layout>
                <c:manualLayout>
                  <c:x val="8.9533369023682932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0B-4D49-9BA8-C25242F1A58B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0B-4D49-9BA8-C25242F1A5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AP!$D$144:$E$144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AP!$D$150:$E$150</c:f>
              <c:numCache>
                <c:formatCode>#,##0</c:formatCode>
                <c:ptCount val="2"/>
                <c:pt idx="0">
                  <c:v>412943</c:v>
                </c:pt>
                <c:pt idx="1">
                  <c:v>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0B-4D49-9BA8-C25242F1A58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400" b="1" i="0" u="none" strike="noStrike" kern="1200" spc="0" baseline="0">
                <a:solidFill>
                  <a:sysClr val="windowText" lastClr="000000"/>
                </a:solidFill>
                <a:effectLst/>
              </a:rPr>
              <a:t>Gráfico N° 4 Personas informadas por sexo según área donde se realizó la acción preventiva,  Enero - Mayo 2025 (preliminar)</a:t>
            </a:r>
            <a:endParaRPr lang="es-PE" sz="1100" b="1" i="0" u="none" strike="noStrike" kern="1200" spc="0" baseline="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0880120163545084"/>
          <c:y val="4.15809945388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AP!$P$252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4.1289862802238947E-3"/>
                  <c:y val="-0.140962993178127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85-4CB1-9FED-B1A788792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AP!$L$253:$L$254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AP!$P$253:$P$254</c:f>
              <c:numCache>
                <c:formatCode>#,##0</c:formatCode>
                <c:ptCount val="2"/>
                <c:pt idx="0">
                  <c:v>355893</c:v>
                </c:pt>
                <c:pt idx="1">
                  <c:v>57050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5-4CB1-9FED-B1A788792ECD}"/>
            </c:ext>
          </c:extLst>
        </c:ser>
        <c:ser>
          <c:idx val="1"/>
          <c:order val="1"/>
          <c:tx>
            <c:strRef>
              <c:f>AP!$Q$252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9.909567072537348E-2"/>
                  <c:y val="-3.20370439041199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85-4CB1-9FED-B1A788792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AP!$L$253:$L$254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AP!$Q$253:$Q$254</c:f>
              <c:numCache>
                <c:formatCode>#,##0</c:formatCode>
                <c:ptCount val="2"/>
                <c:pt idx="0">
                  <c:v>243886</c:v>
                </c:pt>
                <c:pt idx="1">
                  <c:v>28839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85-4CB1-9FED-B1A788792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450134920"/>
        <c:axId val="450135312"/>
      </c:barChart>
      <c:catAx>
        <c:axId val="450134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312"/>
        <c:crosses val="autoZero"/>
        <c:auto val="1"/>
        <c:lblAlgn val="ctr"/>
        <c:lblOffset val="100"/>
        <c:noMultiLvlLbl val="0"/>
      </c:catAx>
      <c:valAx>
        <c:axId val="4501353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3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24765025730579"/>
          <c:y val="0.89467783977492332"/>
          <c:w val="0.40989292108060454"/>
          <c:h val="8.6099933882604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Gráfico N° 2 Ranking acciones preventivas realizadas por los Centros de Emergencia Mujer en los últimos cinco años según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AP!$N$104</c:f>
              <c:strCache>
                <c:ptCount val="1"/>
                <c:pt idx="0">
                  <c:v>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AP!$M$105:$M$130</c:f>
              <c:strCache>
                <c:ptCount val="26"/>
                <c:pt idx="0">
                  <c:v>Madre De Dios</c:v>
                </c:pt>
                <c:pt idx="1">
                  <c:v>Moquegua</c:v>
                </c:pt>
                <c:pt idx="2">
                  <c:v>Ucayali</c:v>
                </c:pt>
                <c:pt idx="3">
                  <c:v>Tumbes</c:v>
                </c:pt>
                <c:pt idx="4">
                  <c:v>Huancavelica</c:v>
                </c:pt>
                <c:pt idx="5">
                  <c:v>Amazonas</c:v>
                </c:pt>
                <c:pt idx="6">
                  <c:v>Loreto</c:v>
                </c:pt>
                <c:pt idx="7">
                  <c:v>Pasco</c:v>
                </c:pt>
                <c:pt idx="8">
                  <c:v>Tacna</c:v>
                </c:pt>
                <c:pt idx="9">
                  <c:v>Lambayeque</c:v>
                </c:pt>
                <c:pt idx="10">
                  <c:v>Huánuco</c:v>
                </c:pt>
                <c:pt idx="11">
                  <c:v>Apurímac</c:v>
                </c:pt>
                <c:pt idx="12">
                  <c:v>Cajamarca</c:v>
                </c:pt>
                <c:pt idx="13">
                  <c:v>Piura</c:v>
                </c:pt>
                <c:pt idx="14">
                  <c:v>Puno</c:v>
                </c:pt>
                <c:pt idx="15">
                  <c:v>Callao</c:v>
                </c:pt>
                <c:pt idx="16">
                  <c:v>Ayacucho</c:v>
                </c:pt>
                <c:pt idx="17">
                  <c:v>Áncash</c:v>
                </c:pt>
                <c:pt idx="18">
                  <c:v>San Martín</c:v>
                </c:pt>
                <c:pt idx="19">
                  <c:v>Ica</c:v>
                </c:pt>
                <c:pt idx="20">
                  <c:v>Lima Provincia</c:v>
                </c:pt>
                <c:pt idx="21">
                  <c:v>La Libertad</c:v>
                </c:pt>
                <c:pt idx="22">
                  <c:v>Arequipa</c:v>
                </c:pt>
                <c:pt idx="23">
                  <c:v>Cusco</c:v>
                </c:pt>
                <c:pt idx="24">
                  <c:v>Junín</c:v>
                </c:pt>
                <c:pt idx="25">
                  <c:v>Lima Metropolitana</c:v>
                </c:pt>
              </c:strCache>
            </c:strRef>
          </c:cat>
          <c:val>
            <c:numRef>
              <c:f>AP!$N$105:$N$130</c:f>
              <c:numCache>
                <c:formatCode>#,##0</c:formatCode>
                <c:ptCount val="26"/>
                <c:pt idx="0">
                  <c:v>3324</c:v>
                </c:pt>
                <c:pt idx="1">
                  <c:v>5110</c:v>
                </c:pt>
                <c:pt idx="2">
                  <c:v>5732</c:v>
                </c:pt>
                <c:pt idx="3">
                  <c:v>6003</c:v>
                </c:pt>
                <c:pt idx="4">
                  <c:v>8932</c:v>
                </c:pt>
                <c:pt idx="5">
                  <c:v>8958</c:v>
                </c:pt>
                <c:pt idx="6">
                  <c:v>9408</c:v>
                </c:pt>
                <c:pt idx="7">
                  <c:v>9508</c:v>
                </c:pt>
                <c:pt idx="8">
                  <c:v>10144</c:v>
                </c:pt>
                <c:pt idx="9">
                  <c:v>10815</c:v>
                </c:pt>
                <c:pt idx="10">
                  <c:v>12622</c:v>
                </c:pt>
                <c:pt idx="11">
                  <c:v>15298</c:v>
                </c:pt>
                <c:pt idx="12">
                  <c:v>15813</c:v>
                </c:pt>
                <c:pt idx="13">
                  <c:v>15866</c:v>
                </c:pt>
                <c:pt idx="14">
                  <c:v>16207</c:v>
                </c:pt>
                <c:pt idx="15">
                  <c:v>16220</c:v>
                </c:pt>
                <c:pt idx="16">
                  <c:v>17863</c:v>
                </c:pt>
                <c:pt idx="17">
                  <c:v>19830</c:v>
                </c:pt>
                <c:pt idx="18">
                  <c:v>21209</c:v>
                </c:pt>
                <c:pt idx="19">
                  <c:v>21359</c:v>
                </c:pt>
                <c:pt idx="20">
                  <c:v>23394</c:v>
                </c:pt>
                <c:pt idx="21">
                  <c:v>27923</c:v>
                </c:pt>
                <c:pt idx="22">
                  <c:v>31886</c:v>
                </c:pt>
                <c:pt idx="23">
                  <c:v>32755</c:v>
                </c:pt>
                <c:pt idx="24">
                  <c:v>40107</c:v>
                </c:pt>
                <c:pt idx="25">
                  <c:v>71050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F7E-4CE5-834C-3F3BEFF80E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50127472"/>
        <c:axId val="450135704"/>
        <c:extLst/>
      </c:barChart>
      <c:catAx>
        <c:axId val="4501274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704"/>
        <c:crosses val="autoZero"/>
        <c:auto val="1"/>
        <c:lblAlgn val="ctr"/>
        <c:lblOffset val="100"/>
        <c:noMultiLvlLbl val="0"/>
      </c:catAx>
      <c:valAx>
        <c:axId val="4501357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2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112059</xdr:colOff>
      <xdr:row>16</xdr:row>
      <xdr:rowOff>0</xdr:rowOff>
    </xdr:from>
    <xdr:to>
      <xdr:col>18</xdr:col>
      <xdr:colOff>1070</xdr:colOff>
      <xdr:row>25</xdr:row>
      <xdr:rowOff>155865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4C4EB90A-679F-4B19-B20B-0E2D71430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765310</xdr:colOff>
      <xdr:row>140</xdr:row>
      <xdr:rowOff>254950</xdr:rowOff>
    </xdr:from>
    <xdr:to>
      <xdr:col>11</xdr:col>
      <xdr:colOff>590418</xdr:colOff>
      <xdr:row>153</xdr:row>
      <xdr:rowOff>189407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7171C17-587B-46D8-A9F7-4D3C6FAA4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</xdr:row>
      <xdr:rowOff>105936</xdr:rowOff>
    </xdr:from>
    <xdr:to>
      <xdr:col>18</xdr:col>
      <xdr:colOff>3585</xdr:colOff>
      <xdr:row>14</xdr:row>
      <xdr:rowOff>835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DF657990-B86D-4336-A3B6-C9A5E8D33459}"/>
            </a:ext>
          </a:extLst>
        </xdr:cNvPr>
        <xdr:cNvGrpSpPr/>
      </xdr:nvGrpSpPr>
      <xdr:grpSpPr>
        <a:xfrm>
          <a:off x="109483" y="2777315"/>
          <a:ext cx="15145050" cy="332830"/>
          <a:chOff x="0" y="3444240"/>
          <a:chExt cx="22441671" cy="358934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D0264913-B725-407C-B7A9-C17D5964E9AA}"/>
              </a:ext>
            </a:extLst>
          </xdr:cNvPr>
          <xdr:cNvSpPr/>
        </xdr:nvSpPr>
        <xdr:spPr>
          <a:xfrm>
            <a:off x="2585358" y="3444240"/>
            <a:ext cx="19856313" cy="358934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ACCIONES PREVENTIVAS 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9B596064-280D-4A23-A111-67B98D126BE7}"/>
              </a:ext>
            </a:extLst>
          </xdr:cNvPr>
          <xdr:cNvSpPr/>
        </xdr:nvSpPr>
        <xdr:spPr>
          <a:xfrm>
            <a:off x="0" y="3444240"/>
            <a:ext cx="2637765" cy="358934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A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68233</xdr:colOff>
      <xdr:row>45</xdr:row>
      <xdr:rowOff>46808</xdr:rowOff>
    </xdr:from>
    <xdr:to>
      <xdr:col>8</xdr:col>
      <xdr:colOff>21772</xdr:colOff>
      <xdr:row>46</xdr:row>
      <xdr:rowOff>106082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D734CF8A-E3ED-44D4-B60A-7D901737D5E0}"/>
            </a:ext>
          </a:extLst>
        </xdr:cNvPr>
        <xdr:cNvGrpSpPr/>
      </xdr:nvGrpSpPr>
      <xdr:grpSpPr>
        <a:xfrm>
          <a:off x="177716" y="12297929"/>
          <a:ext cx="6205004" cy="289187"/>
          <a:chOff x="99951" y="8345261"/>
          <a:chExt cx="4777665" cy="225916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FE6D70AF-9B56-4F5A-AF68-4C042F8EE1B8}"/>
              </a:ext>
            </a:extLst>
          </xdr:cNvPr>
          <xdr:cNvSpPr/>
        </xdr:nvSpPr>
        <xdr:spPr>
          <a:xfrm>
            <a:off x="1026288" y="8345261"/>
            <a:ext cx="3851328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intervención</a:t>
            </a:r>
            <a:r>
              <a:rPr lang="es-PE" sz="12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/2</a:t>
            </a:r>
          </a:p>
        </xdr:txBody>
      </xdr:sp>
      <xdr:sp macro="" textlink="">
        <xdr:nvSpPr>
          <xdr:cNvPr id="9" name="Rectángulo 51">
            <a:extLst>
              <a:ext uri="{FF2B5EF4-FFF2-40B4-BE49-F238E27FC236}">
                <a16:creationId xmlns:a16="http://schemas.microsoft.com/office/drawing/2014/main" id="{9C280386-D6AE-46D2-85C0-4585E4EC9DBF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N°3</a:t>
            </a:r>
          </a:p>
        </xdr:txBody>
      </xdr:sp>
    </xdr:grpSp>
    <xdr:clientData/>
  </xdr:twoCellAnchor>
  <xdr:twoCellAnchor>
    <xdr:from>
      <xdr:col>0</xdr:col>
      <xdr:colOff>64032</xdr:colOff>
      <xdr:row>135</xdr:row>
      <xdr:rowOff>26479</xdr:rowOff>
    </xdr:from>
    <xdr:to>
      <xdr:col>18</xdr:col>
      <xdr:colOff>2802</xdr:colOff>
      <xdr:row>138</xdr:row>
      <xdr:rowOff>4197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304697F-FFEB-46E8-B34F-196C425404BF}"/>
            </a:ext>
          </a:extLst>
        </xdr:cNvPr>
        <xdr:cNvGrpSpPr/>
      </xdr:nvGrpSpPr>
      <xdr:grpSpPr>
        <a:xfrm>
          <a:off x="64032" y="40546048"/>
          <a:ext cx="15189718" cy="349959"/>
          <a:chOff x="-1" y="3444240"/>
          <a:chExt cx="21730296" cy="362850"/>
        </a:xfrm>
      </xdr:grpSpPr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41DA2F72-1F3E-4893-A352-928DFC93E103}"/>
              </a:ext>
            </a:extLst>
          </xdr:cNvPr>
          <xdr:cNvSpPr/>
        </xdr:nvSpPr>
        <xdr:spPr>
          <a:xfrm>
            <a:off x="1714598" y="3444240"/>
            <a:ext cx="20015697" cy="36285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PERSONAS INFORMADAS EN LAS ACCIONES PREVENTIVAS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690423CC-466E-4B11-BE8B-20D0A6590951}"/>
              </a:ext>
            </a:extLst>
          </xdr:cNvPr>
          <xdr:cNvSpPr/>
        </xdr:nvSpPr>
        <xdr:spPr>
          <a:xfrm>
            <a:off x="-1" y="3444240"/>
            <a:ext cx="1877759" cy="362850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B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2460</xdr:colOff>
      <xdr:row>160</xdr:row>
      <xdr:rowOff>55483</xdr:rowOff>
    </xdr:from>
    <xdr:to>
      <xdr:col>9</xdr:col>
      <xdr:colOff>44826</xdr:colOff>
      <xdr:row>162</xdr:row>
      <xdr:rowOff>67246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4EC59F2E-51F5-480A-9F03-01A24B9F9CA9}"/>
            </a:ext>
          </a:extLst>
        </xdr:cNvPr>
        <xdr:cNvGrpSpPr/>
      </xdr:nvGrpSpPr>
      <xdr:grpSpPr>
        <a:xfrm>
          <a:off x="111943" y="46706086"/>
          <a:ext cx="7246331" cy="471591"/>
          <a:chOff x="0" y="8175812"/>
          <a:chExt cx="4491947" cy="31841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8C4FA4F8-F1BC-48AC-BFA1-16B0C9E6D7F4}"/>
              </a:ext>
            </a:extLst>
          </xdr:cNvPr>
          <xdr:cNvSpPr/>
        </xdr:nvSpPr>
        <xdr:spPr>
          <a:xfrm>
            <a:off x="776585" y="8175813"/>
            <a:ext cx="3715362" cy="31840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Personas informadas en las acciones preventivas por sexo, según tipo de beneficiario/a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ectángulo 51">
            <a:extLst>
              <a:ext uri="{FF2B5EF4-FFF2-40B4-BE49-F238E27FC236}">
                <a16:creationId xmlns:a16="http://schemas.microsoft.com/office/drawing/2014/main" id="{391B048B-FC8A-4938-9C31-A4194CFBEB87}"/>
              </a:ext>
            </a:extLst>
          </xdr:cNvPr>
          <xdr:cNvSpPr/>
        </xdr:nvSpPr>
        <xdr:spPr>
          <a:xfrm>
            <a:off x="0" y="8175812"/>
            <a:ext cx="853696" cy="20331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N°12</a:t>
            </a:r>
          </a:p>
        </xdr:txBody>
      </xdr:sp>
    </xdr:grpSp>
    <xdr:clientData/>
  </xdr:twoCellAnchor>
  <xdr:twoCellAnchor>
    <xdr:from>
      <xdr:col>9</xdr:col>
      <xdr:colOff>866077</xdr:colOff>
      <xdr:row>160</xdr:row>
      <xdr:rowOff>37470</xdr:rowOff>
    </xdr:from>
    <xdr:to>
      <xdr:col>18</xdr:col>
      <xdr:colOff>2242</xdr:colOff>
      <xdr:row>162</xdr:row>
      <xdr:rowOff>63668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ADF29723-694D-4536-94EC-94AF5D83BA8A}"/>
            </a:ext>
          </a:extLst>
        </xdr:cNvPr>
        <xdr:cNvGrpSpPr/>
      </xdr:nvGrpSpPr>
      <xdr:grpSpPr>
        <a:xfrm>
          <a:off x="8179525" y="46688073"/>
          <a:ext cx="7073665" cy="486026"/>
          <a:chOff x="0" y="8335704"/>
          <a:chExt cx="11232200" cy="196899"/>
        </a:xfrm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1AEFBBAD-1021-4D4A-8DC1-23E154819A6E}"/>
              </a:ext>
            </a:extLst>
          </xdr:cNvPr>
          <xdr:cNvSpPr/>
        </xdr:nvSpPr>
        <xdr:spPr>
          <a:xfrm>
            <a:off x="1499495" y="8335712"/>
            <a:ext cx="9732705" cy="1968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intervención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ángulo 51">
            <a:extLst>
              <a:ext uri="{FF2B5EF4-FFF2-40B4-BE49-F238E27FC236}">
                <a16:creationId xmlns:a16="http://schemas.microsoft.com/office/drawing/2014/main" id="{EE80BA65-AB52-4BC8-81D1-9CC3E59698AF}"/>
              </a:ext>
            </a:extLst>
          </xdr:cNvPr>
          <xdr:cNvSpPr/>
        </xdr:nvSpPr>
        <xdr:spPr>
          <a:xfrm>
            <a:off x="0" y="8335704"/>
            <a:ext cx="1762296" cy="14958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N°13</a:t>
            </a:r>
          </a:p>
        </xdr:txBody>
      </xdr:sp>
    </xdr:grpSp>
    <xdr:clientData/>
  </xdr:twoCellAnchor>
  <xdr:twoCellAnchor>
    <xdr:from>
      <xdr:col>13</xdr:col>
      <xdr:colOff>43945</xdr:colOff>
      <xdr:row>140</xdr:row>
      <xdr:rowOff>226423</xdr:rowOff>
    </xdr:from>
    <xdr:to>
      <xdr:col>18</xdr:col>
      <xdr:colOff>11204</xdr:colOff>
      <xdr:row>142</xdr:row>
      <xdr:rowOff>168182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56FF70B1-239F-4797-A1CE-60DD4B82995A}"/>
            </a:ext>
          </a:extLst>
        </xdr:cNvPr>
        <xdr:cNvGrpSpPr/>
      </xdr:nvGrpSpPr>
      <xdr:grpSpPr>
        <a:xfrm>
          <a:off x="10860842" y="41818923"/>
          <a:ext cx="4401310" cy="445380"/>
          <a:chOff x="18248542" y="92174290"/>
          <a:chExt cx="3366731" cy="321337"/>
        </a:xfrm>
      </xdr:grpSpPr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90B694AE-5299-4E45-9CEF-EC7CE761852B}"/>
              </a:ext>
            </a:extLst>
          </xdr:cNvPr>
          <xdr:cNvSpPr/>
        </xdr:nvSpPr>
        <xdr:spPr>
          <a:xfrm>
            <a:off x="19199397" y="92174290"/>
            <a:ext cx="2415876" cy="32133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 por sexo según grupos de edad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" name="Rectángulo 51">
            <a:extLst>
              <a:ext uri="{FF2B5EF4-FFF2-40B4-BE49-F238E27FC236}">
                <a16:creationId xmlns:a16="http://schemas.microsoft.com/office/drawing/2014/main" id="{FE1DC81F-7A3E-4700-A8AB-8E186BB0F6B3}"/>
              </a:ext>
            </a:extLst>
          </xdr:cNvPr>
          <xdr:cNvSpPr/>
        </xdr:nvSpPr>
        <xdr:spPr>
          <a:xfrm>
            <a:off x="18248542" y="92174291"/>
            <a:ext cx="1066799" cy="19920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N°11</a:t>
            </a:r>
          </a:p>
        </xdr:txBody>
      </xdr:sp>
    </xdr:grpSp>
    <xdr:clientData/>
  </xdr:twoCellAnchor>
  <xdr:twoCellAnchor>
    <xdr:from>
      <xdr:col>6</xdr:col>
      <xdr:colOff>952499</xdr:colOff>
      <xdr:row>1</xdr:row>
      <xdr:rowOff>125546</xdr:rowOff>
    </xdr:from>
    <xdr:to>
      <xdr:col>17</xdr:col>
      <xdr:colOff>627530</xdr:colOff>
      <xdr:row>3</xdr:row>
      <xdr:rowOff>328858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8E8BCC75-0977-409C-8520-6B92881E3258}"/>
            </a:ext>
          </a:extLst>
        </xdr:cNvPr>
        <xdr:cNvSpPr/>
      </xdr:nvSpPr>
      <xdr:spPr>
        <a:xfrm>
          <a:off x="5333999" y="335096"/>
          <a:ext cx="9790581" cy="6224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Warmi Ñan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23232</xdr:colOff>
      <xdr:row>8</xdr:row>
      <xdr:rowOff>98208</xdr:rowOff>
    </xdr:from>
    <xdr:to>
      <xdr:col>18</xdr:col>
      <xdr:colOff>0</xdr:colOff>
      <xdr:row>12</xdr:row>
      <xdr:rowOff>34847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E000B5DF-74A3-42EE-ABFD-5872F64E490F}"/>
            </a:ext>
          </a:extLst>
        </xdr:cNvPr>
        <xdr:cNvSpPr txBox="1"/>
      </xdr:nvSpPr>
      <xdr:spPr>
        <a:xfrm>
          <a:off x="128007" y="2184183"/>
          <a:ext cx="15111993" cy="51766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Las acciones preventivas son aquellas acciones que se realizan en los Centros Emergencia Mujer con la finalidad de prevenir la violencia y promover una cultura de paz, están conformadas por todas aquellas actividades de carácter preventivo que se organizan y realizan a través de los/as profesionales de prevención.</a:t>
          </a:r>
        </a:p>
      </xdr:txBody>
    </xdr:sp>
    <xdr:clientData/>
  </xdr:twoCellAnchor>
  <xdr:oneCellAnchor>
    <xdr:from>
      <xdr:col>1</xdr:col>
      <xdr:colOff>0</xdr:colOff>
      <xdr:row>1</xdr:row>
      <xdr:rowOff>70359</xdr:rowOff>
    </xdr:from>
    <xdr:ext cx="4835407" cy="545082"/>
    <xdr:pic>
      <xdr:nvPicPr>
        <xdr:cNvPr id="24" name="Imagen 23">
          <a:extLst>
            <a:ext uri="{FF2B5EF4-FFF2-40B4-BE49-F238E27FC236}">
              <a16:creationId xmlns:a16="http://schemas.microsoft.com/office/drawing/2014/main" id="{3B0F87AC-523E-4323-B286-77EBB34C58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775" y="279909"/>
          <a:ext cx="4835407" cy="545082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952497</xdr:colOff>
      <xdr:row>15</xdr:row>
      <xdr:rowOff>176004</xdr:rowOff>
    </xdr:from>
    <xdr:to>
      <xdr:col>12</xdr:col>
      <xdr:colOff>19051</xdr:colOff>
      <xdr:row>16</xdr:row>
      <xdr:rowOff>152412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6347826E-FDD9-4420-9543-193E2D85ABC9}"/>
            </a:ext>
          </a:extLst>
        </xdr:cNvPr>
        <xdr:cNvGrpSpPr/>
      </xdr:nvGrpSpPr>
      <xdr:grpSpPr>
        <a:xfrm>
          <a:off x="7313445" y="3668504"/>
          <a:ext cx="2493365" cy="436236"/>
          <a:chOff x="1143435" y="8232003"/>
          <a:chExt cx="4647444" cy="324130"/>
        </a:xfrm>
      </xdr:grpSpPr>
      <xdr:sp macro="" textlink="">
        <xdr:nvSpPr>
          <xdr:cNvPr id="26" name="Rectángulo 25">
            <a:extLst>
              <a:ext uri="{FF2B5EF4-FFF2-40B4-BE49-F238E27FC236}">
                <a16:creationId xmlns:a16="http://schemas.microsoft.com/office/drawing/2014/main" id="{C1CBBB6C-9D92-4A0D-9F30-C543FABD33BC}"/>
              </a:ext>
            </a:extLst>
          </xdr:cNvPr>
          <xdr:cNvSpPr/>
        </xdr:nvSpPr>
        <xdr:spPr>
          <a:xfrm>
            <a:off x="2792984" y="8232003"/>
            <a:ext cx="2997895" cy="32413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mes</a:t>
            </a:r>
          </a:p>
        </xdr:txBody>
      </xdr:sp>
      <xdr:sp macro="" textlink="">
        <xdr:nvSpPr>
          <xdr:cNvPr id="27" name="Rectángulo 51">
            <a:extLst>
              <a:ext uri="{FF2B5EF4-FFF2-40B4-BE49-F238E27FC236}">
                <a16:creationId xmlns:a16="http://schemas.microsoft.com/office/drawing/2014/main" id="{0A190F1F-EFFA-4F96-A32B-5B35F5447C87}"/>
              </a:ext>
            </a:extLst>
          </xdr:cNvPr>
          <xdr:cNvSpPr/>
        </xdr:nvSpPr>
        <xdr:spPr>
          <a:xfrm>
            <a:off x="1143435" y="8232011"/>
            <a:ext cx="1947337" cy="29738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</a:t>
            </a:r>
          </a:p>
        </xdr:txBody>
      </xdr:sp>
    </xdr:grpSp>
    <xdr:clientData/>
  </xdr:twoCellAnchor>
  <xdr:twoCellAnchor>
    <xdr:from>
      <xdr:col>9</xdr:col>
      <xdr:colOff>9976</xdr:colOff>
      <xdr:row>28</xdr:row>
      <xdr:rowOff>18167</xdr:rowOff>
    </xdr:from>
    <xdr:to>
      <xdr:col>17</xdr:col>
      <xdr:colOff>0</xdr:colOff>
      <xdr:row>29</xdr:row>
      <xdr:rowOff>170947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283E1B42-1236-4546-BB94-7A17A6215C51}"/>
            </a:ext>
          </a:extLst>
        </xdr:cNvPr>
        <xdr:cNvGrpSpPr/>
      </xdr:nvGrpSpPr>
      <xdr:grpSpPr>
        <a:xfrm>
          <a:off x="7323424" y="7200236"/>
          <a:ext cx="7183042" cy="415539"/>
          <a:chOff x="1143435" y="8232011"/>
          <a:chExt cx="11589129" cy="356856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8D43B8F3-C03D-4BE1-9F05-6A5BA6C72CAE}"/>
              </a:ext>
            </a:extLst>
          </xdr:cNvPr>
          <xdr:cNvSpPr/>
        </xdr:nvSpPr>
        <xdr:spPr>
          <a:xfrm>
            <a:off x="2792986" y="8232011"/>
            <a:ext cx="9939578" cy="35685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por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estrategias</a:t>
            </a:r>
            <a:r>
              <a:rPr lang="es-PE" sz="11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/1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según mes</a:t>
            </a:r>
          </a:p>
        </xdr:txBody>
      </xdr:sp>
      <xdr:sp macro="" textlink="">
        <xdr:nvSpPr>
          <xdr:cNvPr id="30" name="Rectángulo 51">
            <a:extLst>
              <a:ext uri="{FF2B5EF4-FFF2-40B4-BE49-F238E27FC236}">
                <a16:creationId xmlns:a16="http://schemas.microsoft.com/office/drawing/2014/main" id="{C3294FAF-F392-4AAB-8CFF-8C169C04972C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</a:t>
            </a:r>
          </a:p>
        </xdr:txBody>
      </xdr:sp>
    </xdr:grpSp>
    <xdr:clientData/>
  </xdr:twoCellAnchor>
  <xdr:twoCellAnchor>
    <xdr:from>
      <xdr:col>1</xdr:col>
      <xdr:colOff>27588</xdr:colOff>
      <xdr:row>140</xdr:row>
      <xdr:rowOff>187002</xdr:rowOff>
    </xdr:from>
    <xdr:to>
      <xdr:col>5</xdr:col>
      <xdr:colOff>27214</xdr:colOff>
      <xdr:row>142</xdr:row>
      <xdr:rowOff>220643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C5AEA54F-CC2A-46E2-858B-9D4970781F64}"/>
            </a:ext>
          </a:extLst>
        </xdr:cNvPr>
        <xdr:cNvGrpSpPr/>
      </xdr:nvGrpSpPr>
      <xdr:grpSpPr>
        <a:xfrm>
          <a:off x="137071" y="41779502"/>
          <a:ext cx="3327902" cy="537262"/>
          <a:chOff x="17678401" y="92174291"/>
          <a:chExt cx="1803679" cy="385779"/>
        </a:xfrm>
      </xdr:grpSpPr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id="{25C68D47-BBB3-4900-A71A-10F25CCB7E3B}"/>
              </a:ext>
            </a:extLst>
          </xdr:cNvPr>
          <xdr:cNvSpPr/>
        </xdr:nvSpPr>
        <xdr:spPr>
          <a:xfrm>
            <a:off x="18309341" y="92174291"/>
            <a:ext cx="1172739" cy="38577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informadas, por sexo según mes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" name="Rectángulo 51">
            <a:extLst>
              <a:ext uri="{FF2B5EF4-FFF2-40B4-BE49-F238E27FC236}">
                <a16:creationId xmlns:a16="http://schemas.microsoft.com/office/drawing/2014/main" id="{527ED84E-A83B-4CC3-989F-D08A5E7014FA}"/>
              </a:ext>
            </a:extLst>
          </xdr:cNvPr>
          <xdr:cNvSpPr/>
        </xdr:nvSpPr>
        <xdr:spPr>
          <a:xfrm>
            <a:off x="17678401" y="92174291"/>
            <a:ext cx="730352" cy="237748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N°10</a:t>
            </a:r>
          </a:p>
        </xdr:txBody>
      </xdr:sp>
    </xdr:grpSp>
    <xdr:clientData/>
  </xdr:twoCellAnchor>
  <xdr:twoCellAnchor>
    <xdr:from>
      <xdr:col>10</xdr:col>
      <xdr:colOff>765118</xdr:colOff>
      <xdr:row>40</xdr:row>
      <xdr:rowOff>273784</xdr:rowOff>
    </xdr:from>
    <xdr:to>
      <xdr:col>15</xdr:col>
      <xdr:colOff>19051</xdr:colOff>
      <xdr:row>42</xdr:row>
      <xdr:rowOff>238121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4B430371-14A8-45BB-8D05-B308E5A8CCAB}"/>
            </a:ext>
          </a:extLst>
        </xdr:cNvPr>
        <xdr:cNvGrpSpPr/>
      </xdr:nvGrpSpPr>
      <xdr:grpSpPr>
        <a:xfrm>
          <a:off x="9031066" y="10806025"/>
          <a:ext cx="3819364" cy="730717"/>
          <a:chOff x="1143435" y="8232011"/>
          <a:chExt cx="6789855" cy="226577"/>
        </a:xfrm>
      </xdr:grpSpPr>
      <xdr:sp macro="" textlink="">
        <xdr:nvSpPr>
          <xdr:cNvPr id="35" name="Rectángulo 34">
            <a:extLst>
              <a:ext uri="{FF2B5EF4-FFF2-40B4-BE49-F238E27FC236}">
                <a16:creationId xmlns:a16="http://schemas.microsoft.com/office/drawing/2014/main" id="{6C130D11-F88A-42D7-A137-7250B3CA004E}"/>
              </a:ext>
            </a:extLst>
          </xdr:cNvPr>
          <xdr:cNvSpPr/>
        </xdr:nvSpPr>
        <xdr:spPr>
          <a:xfrm>
            <a:off x="2792987" y="8232012"/>
            <a:ext cx="5140303" cy="22657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participación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del Programa Nacional Warmi Ñan</a:t>
            </a:r>
          </a:p>
        </xdr:txBody>
      </xdr:sp>
      <xdr:sp macro="" textlink="">
        <xdr:nvSpPr>
          <xdr:cNvPr id="36" name="Rectángulo 51">
            <a:extLst>
              <a:ext uri="{FF2B5EF4-FFF2-40B4-BE49-F238E27FC236}">
                <a16:creationId xmlns:a16="http://schemas.microsoft.com/office/drawing/2014/main" id="{6017D28A-6CA7-4A75-ADF0-BC6C98AA639E}"/>
              </a:ext>
            </a:extLst>
          </xdr:cNvPr>
          <xdr:cNvSpPr/>
        </xdr:nvSpPr>
        <xdr:spPr>
          <a:xfrm>
            <a:off x="1143435" y="8232011"/>
            <a:ext cx="1947338" cy="86928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N°4</a:t>
            </a:r>
          </a:p>
        </xdr:txBody>
      </xdr:sp>
    </xdr:grpSp>
    <xdr:clientData/>
  </xdr:twoCellAnchor>
  <xdr:twoCellAnchor>
    <xdr:from>
      <xdr:col>9</xdr:col>
      <xdr:colOff>0</xdr:colOff>
      <xdr:row>48</xdr:row>
      <xdr:rowOff>283160</xdr:rowOff>
    </xdr:from>
    <xdr:to>
      <xdr:col>13</xdr:col>
      <xdr:colOff>0</xdr:colOff>
      <xdr:row>50</xdr:row>
      <xdr:rowOff>260169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0A8699CC-581C-40B1-BD26-DD0C31E050AC}"/>
            </a:ext>
          </a:extLst>
        </xdr:cNvPr>
        <xdr:cNvGrpSpPr/>
      </xdr:nvGrpSpPr>
      <xdr:grpSpPr>
        <a:xfrm>
          <a:off x="7313448" y="13245919"/>
          <a:ext cx="3503449" cy="699595"/>
          <a:chOff x="1143435" y="8232011"/>
          <a:chExt cx="5774558" cy="614597"/>
        </a:xfrm>
      </xdr:grpSpPr>
      <xdr:sp macro="" textlink="">
        <xdr:nvSpPr>
          <xdr:cNvPr id="38" name="Rectángulo 37">
            <a:extLst>
              <a:ext uri="{FF2B5EF4-FFF2-40B4-BE49-F238E27FC236}">
                <a16:creationId xmlns:a16="http://schemas.microsoft.com/office/drawing/2014/main" id="{EB969A72-31EC-4FE7-93EE-F85DF8C4B6A6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Institución con la que se Coorganizó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" name="Rectángulo 51">
            <a:extLst>
              <a:ext uri="{FF2B5EF4-FFF2-40B4-BE49-F238E27FC236}">
                <a16:creationId xmlns:a16="http://schemas.microsoft.com/office/drawing/2014/main" id="{6786CA8F-E1DD-4032-8CFF-F51AEC166BF7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N°5</a:t>
            </a:r>
          </a:p>
        </xdr:txBody>
      </xdr:sp>
    </xdr:grpSp>
    <xdr:clientData/>
  </xdr:twoCellAnchor>
  <xdr:twoCellAnchor>
    <xdr:from>
      <xdr:col>14</xdr:col>
      <xdr:colOff>47857</xdr:colOff>
      <xdr:row>48</xdr:row>
      <xdr:rowOff>284554</xdr:rowOff>
    </xdr:from>
    <xdr:to>
      <xdr:col>18</xdr:col>
      <xdr:colOff>1393</xdr:colOff>
      <xdr:row>50</xdr:row>
      <xdr:rowOff>261563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AD810C4B-8DCC-45BA-95A3-C12343C9DEE1}"/>
            </a:ext>
          </a:extLst>
        </xdr:cNvPr>
        <xdr:cNvGrpSpPr/>
      </xdr:nvGrpSpPr>
      <xdr:grpSpPr>
        <a:xfrm>
          <a:off x="11893891" y="13247313"/>
          <a:ext cx="3358450" cy="699595"/>
          <a:chOff x="1143435" y="8232011"/>
          <a:chExt cx="5774558" cy="614597"/>
        </a:xfrm>
      </xdr:grpSpPr>
      <xdr:sp macro="" textlink="">
        <xdr:nvSpPr>
          <xdr:cNvPr id="41" name="Rectángulo 40">
            <a:extLst>
              <a:ext uri="{FF2B5EF4-FFF2-40B4-BE49-F238E27FC236}">
                <a16:creationId xmlns:a16="http://schemas.microsoft.com/office/drawing/2014/main" id="{247E4B68-6DE5-4949-8BF4-6A8F816100BE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Acciones preventivas según Institución que invitó al PN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Warmi Ñan</a:t>
            </a:r>
          </a:p>
        </xdr:txBody>
      </xdr:sp>
      <xdr:sp macro="" textlink="">
        <xdr:nvSpPr>
          <xdr:cNvPr id="42" name="Rectángulo 51">
            <a:extLst>
              <a:ext uri="{FF2B5EF4-FFF2-40B4-BE49-F238E27FC236}">
                <a16:creationId xmlns:a16="http://schemas.microsoft.com/office/drawing/2014/main" id="{3505862B-8BBA-4A3E-B9A0-3563B4BD072D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N°6</a:t>
            </a:r>
          </a:p>
        </xdr:txBody>
      </xdr:sp>
    </xdr:grpSp>
    <xdr:clientData/>
  </xdr:twoCellAnchor>
  <xdr:twoCellAnchor>
    <xdr:from>
      <xdr:col>10</xdr:col>
      <xdr:colOff>92928</xdr:colOff>
      <xdr:row>45</xdr:row>
      <xdr:rowOff>129964</xdr:rowOff>
    </xdr:from>
    <xdr:to>
      <xdr:col>11</xdr:col>
      <xdr:colOff>1</xdr:colOff>
      <xdr:row>48</xdr:row>
      <xdr:rowOff>188043</xdr:rowOff>
    </xdr:to>
    <xdr:cxnSp macro="">
      <xdr:nvCxnSpPr>
        <xdr:cNvPr id="43" name="Conector: angular 42">
          <a:extLst>
            <a:ext uri="{FF2B5EF4-FFF2-40B4-BE49-F238E27FC236}">
              <a16:creationId xmlns:a16="http://schemas.microsoft.com/office/drawing/2014/main" id="{19792BF5-6E07-4F63-BD71-220097389B05}"/>
            </a:ext>
          </a:extLst>
        </xdr:cNvPr>
        <xdr:cNvCxnSpPr/>
      </xdr:nvCxnSpPr>
      <xdr:spPr>
        <a:xfrm rot="5400000">
          <a:off x="8308937" y="12487955"/>
          <a:ext cx="762929" cy="678598"/>
        </a:xfrm>
        <a:prstGeom prst="bentConnector3">
          <a:avLst>
            <a:gd name="adj1" fmla="val 0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46</xdr:row>
      <xdr:rowOff>85725</xdr:rowOff>
    </xdr:from>
    <xdr:to>
      <xdr:col>16</xdr:col>
      <xdr:colOff>200025</xdr:colOff>
      <xdr:row>48</xdr:row>
      <xdr:rowOff>190500</xdr:rowOff>
    </xdr:to>
    <xdr:cxnSp macro="">
      <xdr:nvCxnSpPr>
        <xdr:cNvPr id="44" name="Conector: angular 43">
          <a:extLst>
            <a:ext uri="{FF2B5EF4-FFF2-40B4-BE49-F238E27FC236}">
              <a16:creationId xmlns:a16="http://schemas.microsoft.com/office/drawing/2014/main" id="{F4096178-2F6A-4F95-9395-132A867334E6}"/>
            </a:ext>
          </a:extLst>
        </xdr:cNvPr>
        <xdr:cNvCxnSpPr/>
      </xdr:nvCxnSpPr>
      <xdr:spPr>
        <a:xfrm>
          <a:off x="12868275" y="12630150"/>
          <a:ext cx="1000125" cy="581025"/>
        </a:xfrm>
        <a:prstGeom prst="bentConnector3">
          <a:avLst>
            <a:gd name="adj1" fmla="val 99524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796107</xdr:colOff>
      <xdr:row>73</xdr:row>
      <xdr:rowOff>327294</xdr:rowOff>
    </xdr:from>
    <xdr:to>
      <xdr:col>15</xdr:col>
      <xdr:colOff>3355</xdr:colOff>
      <xdr:row>75</xdr:row>
      <xdr:rowOff>211728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D7622A86-82D1-41BE-B547-247062EB2CE7}"/>
            </a:ext>
          </a:extLst>
        </xdr:cNvPr>
        <xdr:cNvGrpSpPr/>
      </xdr:nvGrpSpPr>
      <xdr:grpSpPr>
        <a:xfrm>
          <a:off x="8109555" y="22574191"/>
          <a:ext cx="4725179" cy="585123"/>
          <a:chOff x="1143436" y="8232011"/>
          <a:chExt cx="6052849" cy="528711"/>
        </a:xfrm>
      </xdr:grpSpPr>
      <xdr:sp macro="" textlink="">
        <xdr:nvSpPr>
          <xdr:cNvPr id="46" name="Rectángulo 45">
            <a:extLst>
              <a:ext uri="{FF2B5EF4-FFF2-40B4-BE49-F238E27FC236}">
                <a16:creationId xmlns:a16="http://schemas.microsoft.com/office/drawing/2014/main" id="{ADFDD664-C347-46A5-B8C6-F771684875ED}"/>
              </a:ext>
            </a:extLst>
          </xdr:cNvPr>
          <xdr:cNvSpPr/>
        </xdr:nvSpPr>
        <xdr:spPr>
          <a:xfrm>
            <a:off x="2343571" y="8243760"/>
            <a:ext cx="4852714" cy="516962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a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cciones preventivas del año 2025 en relación al año 2024 para el mismo periodo</a:t>
            </a:r>
            <a:endPara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7" name="Rectángulo 51">
            <a:extLst>
              <a:ext uri="{FF2B5EF4-FFF2-40B4-BE49-F238E27FC236}">
                <a16:creationId xmlns:a16="http://schemas.microsoft.com/office/drawing/2014/main" id="{1ADE4C8C-3A8F-40D1-8D96-3A21ECCFCA09}"/>
              </a:ext>
            </a:extLst>
          </xdr:cNvPr>
          <xdr:cNvSpPr/>
        </xdr:nvSpPr>
        <xdr:spPr>
          <a:xfrm>
            <a:off x="1143436" y="8232011"/>
            <a:ext cx="1356674" cy="24673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N°8</a:t>
            </a:r>
          </a:p>
        </xdr:txBody>
      </xdr:sp>
    </xdr:grpSp>
    <xdr:clientData/>
  </xdr:twoCellAnchor>
  <xdr:twoCellAnchor>
    <xdr:from>
      <xdr:col>9</xdr:col>
      <xdr:colOff>820510</xdr:colOff>
      <xdr:row>88</xdr:row>
      <xdr:rowOff>238126</xdr:rowOff>
    </xdr:from>
    <xdr:to>
      <xdr:col>16</xdr:col>
      <xdr:colOff>74838</xdr:colOff>
      <xdr:row>91</xdr:row>
      <xdr:rowOff>21772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06950A5B-8553-4F70-8334-10BE57CAA367}"/>
            </a:ext>
          </a:extLst>
        </xdr:cNvPr>
        <xdr:cNvSpPr txBox="1"/>
      </xdr:nvSpPr>
      <xdr:spPr>
        <a:xfrm>
          <a:off x="8126185" y="27584401"/>
          <a:ext cx="5617028" cy="783771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Respecto del número de acciones preventivas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nivel nacional, se observa un incremento de 3,13 puntos porcentuales de enero a mayo de 2025 frente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registrado en el mismo periodo del año anterior.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0</xdr:colOff>
      <xdr:row>232</xdr:row>
      <xdr:rowOff>201724</xdr:rowOff>
    </xdr:from>
    <xdr:to>
      <xdr:col>9</xdr:col>
      <xdr:colOff>0</xdr:colOff>
      <xdr:row>234</xdr:row>
      <xdr:rowOff>212911</xdr:rowOff>
    </xdr:to>
    <xdr:grpSp>
      <xdr:nvGrpSpPr>
        <xdr:cNvPr id="49" name="Grupo 48">
          <a:extLst>
            <a:ext uri="{FF2B5EF4-FFF2-40B4-BE49-F238E27FC236}">
              <a16:creationId xmlns:a16="http://schemas.microsoft.com/office/drawing/2014/main" id="{E7CD8E3D-66D1-4F48-8643-6D252C6DD20E}"/>
            </a:ext>
          </a:extLst>
        </xdr:cNvPr>
        <xdr:cNvGrpSpPr/>
      </xdr:nvGrpSpPr>
      <xdr:grpSpPr>
        <a:xfrm>
          <a:off x="109483" y="65070258"/>
          <a:ext cx="7203965" cy="492912"/>
          <a:chOff x="0" y="8335704"/>
          <a:chExt cx="9155207" cy="208032"/>
        </a:xfrm>
      </xdr:grpSpPr>
      <xdr:sp macro="" textlink="">
        <xdr:nvSpPr>
          <xdr:cNvPr id="50" name="Rectángulo 49">
            <a:extLst>
              <a:ext uri="{FF2B5EF4-FFF2-40B4-BE49-F238E27FC236}">
                <a16:creationId xmlns:a16="http://schemas.microsoft.com/office/drawing/2014/main" id="{1C296150-4431-42F9-AE76-05827CD55237}"/>
              </a:ext>
            </a:extLst>
          </xdr:cNvPr>
          <xdr:cNvSpPr/>
        </xdr:nvSpPr>
        <xdr:spPr>
          <a:xfrm>
            <a:off x="1499497" y="8335712"/>
            <a:ext cx="7655710" cy="20802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temática principal</a:t>
            </a:r>
          </a:p>
        </xdr:txBody>
      </xdr:sp>
      <xdr:sp macro="" textlink="">
        <xdr:nvSpPr>
          <xdr:cNvPr id="51" name="Rectángulo 51">
            <a:extLst>
              <a:ext uri="{FF2B5EF4-FFF2-40B4-BE49-F238E27FC236}">
                <a16:creationId xmlns:a16="http://schemas.microsoft.com/office/drawing/2014/main" id="{9ADE83E7-BA83-4331-89F4-3933FE333A2A}"/>
              </a:ext>
            </a:extLst>
          </xdr:cNvPr>
          <xdr:cNvSpPr/>
        </xdr:nvSpPr>
        <xdr:spPr>
          <a:xfrm>
            <a:off x="0" y="8335704"/>
            <a:ext cx="1762297" cy="1201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N°15</a:t>
            </a:r>
          </a:p>
        </xdr:txBody>
      </xdr:sp>
    </xdr:grpSp>
    <xdr:clientData/>
  </xdr:twoCellAnchor>
  <xdr:twoCellAnchor>
    <xdr:from>
      <xdr:col>11</xdr:col>
      <xdr:colOff>7202</xdr:colOff>
      <xdr:row>269</xdr:row>
      <xdr:rowOff>116853</xdr:rowOff>
    </xdr:from>
    <xdr:to>
      <xdr:col>15</xdr:col>
      <xdr:colOff>847724</xdr:colOff>
      <xdr:row>271</xdr:row>
      <xdr:rowOff>115260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E053DF1C-7867-4871-AE54-7A667CC3BFF6}"/>
            </a:ext>
          </a:extLst>
        </xdr:cNvPr>
        <xdr:cNvGrpSpPr/>
      </xdr:nvGrpSpPr>
      <xdr:grpSpPr>
        <a:xfrm>
          <a:off x="9039530" y="76776681"/>
          <a:ext cx="4639573" cy="655303"/>
          <a:chOff x="1641445" y="8232011"/>
          <a:chExt cx="5020261" cy="552205"/>
        </a:xfrm>
      </xdr:grpSpPr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EE611234-44DE-4657-B1C0-8B3DAAB9C8A2}"/>
              </a:ext>
            </a:extLst>
          </xdr:cNvPr>
          <xdr:cNvSpPr/>
        </xdr:nvSpPr>
        <xdr:spPr>
          <a:xfrm>
            <a:off x="2918571" y="8232011"/>
            <a:ext cx="3743135" cy="55220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personas informadas del año 2025 en relación al año 2024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" name="Rectángulo 51">
            <a:extLst>
              <a:ext uri="{FF2B5EF4-FFF2-40B4-BE49-F238E27FC236}">
                <a16:creationId xmlns:a16="http://schemas.microsoft.com/office/drawing/2014/main" id="{8F463F12-53A7-449A-BA6D-3925F547958F}"/>
              </a:ext>
            </a:extLst>
          </xdr:cNvPr>
          <xdr:cNvSpPr/>
        </xdr:nvSpPr>
        <xdr:spPr>
          <a:xfrm>
            <a:off x="1641445" y="8232011"/>
            <a:ext cx="1482656" cy="24159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N°18</a:t>
            </a:r>
          </a:p>
        </xdr:txBody>
      </xdr:sp>
    </xdr:grpSp>
    <xdr:clientData/>
  </xdr:twoCellAnchor>
  <xdr:twoCellAnchor>
    <xdr:from>
      <xdr:col>11</xdr:col>
      <xdr:colOff>36979</xdr:colOff>
      <xdr:row>283</xdr:row>
      <xdr:rowOff>89086</xdr:rowOff>
    </xdr:from>
    <xdr:to>
      <xdr:col>17</xdr:col>
      <xdr:colOff>137671</xdr:colOff>
      <xdr:row>285</xdr:row>
      <xdr:rowOff>304078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7DE51B89-20FF-4ED9-BBF9-CC5B2638CC3A}"/>
            </a:ext>
          </a:extLst>
        </xdr:cNvPr>
        <xdr:cNvSpPr txBox="1"/>
      </xdr:nvSpPr>
      <xdr:spPr>
        <a:xfrm>
          <a:off x="9066679" y="81346861"/>
          <a:ext cx="5568042" cy="862692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>
              <a:solidFill>
                <a:sysClr val="windowText" lastClr="000000"/>
              </a:solidFill>
            </a:rPr>
            <a:t>Respecto del número de personas informadas en las acciones preventivas a nivel nacional, se observa que</a:t>
          </a:r>
          <a:r>
            <a:rPr lang="es-PE" sz="1100" baseline="0">
              <a:solidFill>
                <a:sysClr val="windowText" lastClr="000000"/>
              </a:solidFill>
            </a:rPr>
            <a:t> desminuye en  </a:t>
          </a:r>
          <a:r>
            <a:rPr lang="es-PE" sz="1100">
              <a:solidFill>
                <a:sysClr val="windowText" lastClr="000000"/>
              </a:solidFill>
            </a:rPr>
            <a:t>0,74 puntos porcentuales de</a:t>
          </a:r>
          <a:r>
            <a:rPr lang="es-PE" sz="1100" baseline="0">
              <a:solidFill>
                <a:sysClr val="windowText" lastClr="000000"/>
              </a:solidFill>
            </a:rPr>
            <a:t> enero a</a:t>
          </a:r>
          <a:r>
            <a:rPr lang="es-PE" sz="1100">
              <a:solidFill>
                <a:sysClr val="windowText" lastClr="000000"/>
              </a:solidFill>
            </a:rPr>
            <a:t> mayo de 2025 frente a lo registrado en el mismo periodo del año anterior.</a:t>
          </a:r>
        </a:p>
      </xdr:txBody>
    </xdr:sp>
    <xdr:clientData/>
  </xdr:twoCellAnchor>
  <xdr:oneCellAnchor>
    <xdr:from>
      <xdr:col>11</xdr:col>
      <xdr:colOff>135245</xdr:colOff>
      <xdr:row>151</xdr:row>
      <xdr:rowOff>101174</xdr:rowOff>
    </xdr:from>
    <xdr:ext cx="360045" cy="836930"/>
    <xdr:pic>
      <xdr:nvPicPr>
        <xdr:cNvPr id="56" name="Imagen 55">
          <a:extLst>
            <a:ext uri="{FF2B5EF4-FFF2-40B4-BE49-F238E27FC236}">
              <a16:creationId xmlns:a16="http://schemas.microsoft.com/office/drawing/2014/main" id="{53F814BE-7032-4C82-ADD9-963208D7AC3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4945" y="44792474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784332</xdr:colOff>
      <xdr:row>148</xdr:row>
      <xdr:rowOff>163232</xdr:rowOff>
    </xdr:from>
    <xdr:ext cx="380999" cy="836930"/>
    <xdr:pic>
      <xdr:nvPicPr>
        <xdr:cNvPr id="57" name="Imagen 56">
          <a:extLst>
            <a:ext uri="{FF2B5EF4-FFF2-40B4-BE49-F238E27FC236}">
              <a16:creationId xmlns:a16="http://schemas.microsoft.com/office/drawing/2014/main" id="{B37DA5CA-8B21-4699-A79C-16C5AF4A1750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832" y="44083007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13207</xdr:colOff>
      <xdr:row>232</xdr:row>
      <xdr:rowOff>173211</xdr:rowOff>
    </xdr:from>
    <xdr:to>
      <xdr:col>18</xdr:col>
      <xdr:colOff>0</xdr:colOff>
      <xdr:row>234</xdr:row>
      <xdr:rowOff>179292</xdr:rowOff>
    </xdr:to>
    <xdr:grpSp>
      <xdr:nvGrpSpPr>
        <xdr:cNvPr id="58" name="Grupo 57">
          <a:extLst>
            <a:ext uri="{FF2B5EF4-FFF2-40B4-BE49-F238E27FC236}">
              <a16:creationId xmlns:a16="http://schemas.microsoft.com/office/drawing/2014/main" id="{3F3F8FC4-F1A7-4775-8FF6-4DA1211E98F8}"/>
            </a:ext>
          </a:extLst>
        </xdr:cNvPr>
        <xdr:cNvGrpSpPr/>
      </xdr:nvGrpSpPr>
      <xdr:grpSpPr>
        <a:xfrm>
          <a:off x="9045535" y="65041745"/>
          <a:ext cx="6205413" cy="487806"/>
          <a:chOff x="0" y="8335704"/>
          <a:chExt cx="7926809" cy="208235"/>
        </a:xfrm>
      </xdr:grpSpPr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D252DC95-6DC0-472E-8560-864D917D52C6}"/>
              </a:ext>
            </a:extLst>
          </xdr:cNvPr>
          <xdr:cNvSpPr/>
        </xdr:nvSpPr>
        <xdr:spPr>
          <a:xfrm>
            <a:off x="1184830" y="8337348"/>
            <a:ext cx="6741979" cy="2065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tipo de acción preventiva</a:t>
            </a:r>
            <a:r>
              <a:rPr lang="es-PE" sz="1200" baseline="300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/3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" name="Rectángulo 51">
            <a:extLst>
              <a:ext uri="{FF2B5EF4-FFF2-40B4-BE49-F238E27FC236}">
                <a16:creationId xmlns:a16="http://schemas.microsoft.com/office/drawing/2014/main" id="{1F655311-CA30-4007-BECB-A116551AFBD7}"/>
              </a:ext>
            </a:extLst>
          </xdr:cNvPr>
          <xdr:cNvSpPr/>
        </xdr:nvSpPr>
        <xdr:spPr>
          <a:xfrm>
            <a:off x="0" y="8335704"/>
            <a:ext cx="1389430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N°16</a:t>
            </a:r>
          </a:p>
        </xdr:txBody>
      </xdr:sp>
    </xdr:grpSp>
    <xdr:clientData/>
  </xdr:twoCellAnchor>
  <xdr:twoCellAnchor>
    <xdr:from>
      <xdr:col>10</xdr:col>
      <xdr:colOff>649539</xdr:colOff>
      <xdr:row>256</xdr:row>
      <xdr:rowOff>21133</xdr:rowOff>
    </xdr:from>
    <xdr:to>
      <xdr:col>17</xdr:col>
      <xdr:colOff>559494</xdr:colOff>
      <xdr:row>268</xdr:row>
      <xdr:rowOff>85647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486C81E3-79DB-4A06-B076-806950F08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762000</xdr:colOff>
      <xdr:row>247</xdr:row>
      <xdr:rowOff>168891</xdr:rowOff>
    </xdr:from>
    <xdr:to>
      <xdr:col>16</xdr:col>
      <xdr:colOff>793217</xdr:colOff>
      <xdr:row>249</xdr:row>
      <xdr:rowOff>53472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id="{6BE9DDB6-FF1F-41D3-BAB6-7B4EBD23B050}"/>
            </a:ext>
          </a:extLst>
        </xdr:cNvPr>
        <xdr:cNvGrpSpPr/>
      </xdr:nvGrpSpPr>
      <xdr:grpSpPr>
        <a:xfrm>
          <a:off x="9027948" y="69602857"/>
          <a:ext cx="5439666" cy="541477"/>
          <a:chOff x="0" y="8335704"/>
          <a:chExt cx="7721339" cy="190127"/>
        </a:xfrm>
      </xdr:grpSpPr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8AF87474-06E5-4C71-8F3A-6684A70D0C93}"/>
              </a:ext>
            </a:extLst>
          </xdr:cNvPr>
          <xdr:cNvSpPr/>
        </xdr:nvSpPr>
        <xdr:spPr>
          <a:xfrm>
            <a:off x="1445763" y="8337348"/>
            <a:ext cx="6275576" cy="18848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</a:t>
            </a:r>
            <a:r>
              <a:rPr lang="es-PE" sz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Personas informadas en las acciones preventivas por sexo, según área donde se realizó la acción preventiva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" name="Rectángulo 51">
            <a:extLst>
              <a:ext uri="{FF2B5EF4-FFF2-40B4-BE49-F238E27FC236}">
                <a16:creationId xmlns:a16="http://schemas.microsoft.com/office/drawing/2014/main" id="{A0E3D5BF-10EF-4AFC-A2A9-BA1EE6D91851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N°17</a:t>
            </a:r>
          </a:p>
        </xdr:txBody>
      </xdr:sp>
    </xdr:grpSp>
    <xdr:clientData/>
  </xdr:twoCellAnchor>
  <xdr:twoCellAnchor>
    <xdr:from>
      <xdr:col>12</xdr:col>
      <xdr:colOff>729704</xdr:colOff>
      <xdr:row>86</xdr:row>
      <xdr:rowOff>187779</xdr:rowOff>
    </xdr:from>
    <xdr:to>
      <xdr:col>13</xdr:col>
      <xdr:colOff>128269</xdr:colOff>
      <xdr:row>88</xdr:row>
      <xdr:rowOff>46788</xdr:rowOff>
    </xdr:to>
    <xdr:sp macro="" textlink="">
      <xdr:nvSpPr>
        <xdr:cNvPr id="65" name="Flecha: hacia abajo 64">
          <a:extLst>
            <a:ext uri="{FF2B5EF4-FFF2-40B4-BE49-F238E27FC236}">
              <a16:creationId xmlns:a16="http://schemas.microsoft.com/office/drawing/2014/main" id="{E69ACB37-C888-48ED-9714-34521E1D1095}"/>
            </a:ext>
          </a:extLst>
        </xdr:cNvPr>
        <xdr:cNvSpPr/>
      </xdr:nvSpPr>
      <xdr:spPr>
        <a:xfrm>
          <a:off x="10511879" y="26867304"/>
          <a:ext cx="427265" cy="52575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12</xdr:col>
      <xdr:colOff>451437</xdr:colOff>
      <xdr:row>85</xdr:row>
      <xdr:rowOff>67716</xdr:rowOff>
    </xdr:from>
    <xdr:ext cx="1009828" cy="264560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262BCC52-B6B8-4C17-8375-C248652E7114}"/>
            </a:ext>
          </a:extLst>
        </xdr:cNvPr>
        <xdr:cNvSpPr txBox="1"/>
      </xdr:nvSpPr>
      <xdr:spPr>
        <a:xfrm>
          <a:off x="10233612" y="26413866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8</xdr:col>
      <xdr:colOff>968827</xdr:colOff>
      <xdr:row>38</xdr:row>
      <xdr:rowOff>65635</xdr:rowOff>
    </xdr:from>
    <xdr:to>
      <xdr:col>16</xdr:col>
      <xdr:colOff>842552</xdr:colOff>
      <xdr:row>40</xdr:row>
      <xdr:rowOff>206830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EB7DC22A-DF55-4489-A7A3-F9B485788202}"/>
            </a:ext>
          </a:extLst>
        </xdr:cNvPr>
        <xdr:cNvSpPr txBox="1"/>
      </xdr:nvSpPr>
      <xdr:spPr>
        <a:xfrm>
          <a:off x="7302952" y="10028785"/>
          <a:ext cx="7198450" cy="7793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/1 Estrategia comunitaria: </a:t>
          </a:r>
          <a:r>
            <a:rPr lang="es-PE" sz="800" b="0">
              <a:solidFill>
                <a:sysClr val="windowText" lastClr="000000"/>
              </a:solidFill>
            </a:rPr>
            <a:t>Estrategia integral que fortalece la participación comunitaria y la articulación institucional.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educativa: </a:t>
          </a:r>
          <a:r>
            <a:rPr lang="es-PE" sz="800" b="0">
              <a:solidFill>
                <a:sysClr val="windowText" lastClr="000000"/>
              </a:solidFill>
            </a:rPr>
            <a:t>Busca contribuir con el desarrollo de competencias socio afectivas en los/las estudiantes</a:t>
          </a:r>
          <a:r>
            <a:rPr lang="es-PE" sz="800" b="1">
              <a:solidFill>
                <a:sysClr val="windowText" lastClr="000000"/>
              </a:solidFill>
            </a:rPr>
            <a:t>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comunicacional: </a:t>
          </a:r>
          <a:r>
            <a:rPr lang="es-PE" sz="800" b="0">
              <a:solidFill>
                <a:sysClr val="windowText" lastClr="000000"/>
              </a:solidFill>
            </a:rPr>
            <a:t>Se entrega a través de medios de comunicación masivos (radio, televisión, periódicos, redes sociales). </a:t>
          </a:r>
        </a:p>
        <a:p>
          <a:r>
            <a:rPr lang="es-PE" sz="800" b="1">
              <a:solidFill>
                <a:sysClr val="windowText" lastClr="000000"/>
              </a:solidFill>
            </a:rPr>
            <a:t>     Acciones transversales: </a:t>
          </a:r>
          <a:r>
            <a:rPr lang="es-PE" sz="800" b="0">
              <a:solidFill>
                <a:sysClr val="windowText" lastClr="000000"/>
              </a:solidFill>
            </a:rPr>
            <a:t>Son acciones que se realizan para designar a todo aquello que atraviese a las diferentes intervenciones preventivas.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PPoR: </a:t>
          </a:r>
          <a:r>
            <a:rPr lang="es-PE" sz="800" b="0">
              <a:solidFill>
                <a:sysClr val="windowText" lastClr="000000"/>
              </a:solidFill>
            </a:rPr>
            <a:t>Programa Presupuestal Orientado a Resultados.</a:t>
          </a:r>
        </a:p>
      </xdr:txBody>
    </xdr:sp>
    <xdr:clientData/>
  </xdr:twoCellAnchor>
  <xdr:twoCellAnchor>
    <xdr:from>
      <xdr:col>1</xdr:col>
      <xdr:colOff>0</xdr:colOff>
      <xdr:row>64</xdr:row>
      <xdr:rowOff>118117</xdr:rowOff>
    </xdr:from>
    <xdr:to>
      <xdr:col>7</xdr:col>
      <xdr:colOff>930088</xdr:colOff>
      <xdr:row>65</xdr:row>
      <xdr:rowOff>109066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7EC1AF48-C532-4C0C-8E8E-29622B91AE32}"/>
            </a:ext>
          </a:extLst>
        </xdr:cNvPr>
        <xdr:cNvSpPr txBox="1"/>
      </xdr:nvSpPr>
      <xdr:spPr>
        <a:xfrm>
          <a:off x="104775" y="19015717"/>
          <a:ext cx="6225988" cy="3719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>
              <a:solidFill>
                <a:sysClr val="windowText" lastClr="000000"/>
              </a:solidFill>
            </a:rPr>
            <a:t>/2</a:t>
          </a:r>
          <a:r>
            <a:rPr lang="es-PE" sz="800" b="1" baseline="0">
              <a:solidFill>
                <a:sysClr val="windowText" lastClr="000000"/>
              </a:solidFill>
            </a:rPr>
            <a:t> </a:t>
          </a:r>
          <a:r>
            <a:rPr lang="es-PE" sz="800" b="1">
              <a:solidFill>
                <a:sysClr val="windowText" lastClr="000000"/>
              </a:solidFill>
            </a:rPr>
            <a:t>Intervención: </a:t>
          </a:r>
          <a:r>
            <a:rPr lang="es-PE" sz="800" b="0">
              <a:solidFill>
                <a:sysClr val="windowText" lastClr="000000"/>
              </a:solidFill>
            </a:rPr>
            <a:t>Conjunto de acciones dirigidas a identificar, evitar, reducir, regular o eliminar la violencia contra las</a:t>
          </a:r>
          <a:r>
            <a:rPr lang="es-PE" sz="800" b="0" baseline="0">
              <a:solidFill>
                <a:sysClr val="windowText" lastClr="000000"/>
              </a:solidFill>
            </a:rPr>
            <a:t> mujeres, los integrantes del grupo familiar y personas afectadas por violencia sexual.</a:t>
          </a:r>
          <a:endParaRPr lang="es-PE" sz="8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89648</xdr:colOff>
      <xdr:row>138</xdr:row>
      <xdr:rowOff>67237</xdr:rowOff>
    </xdr:from>
    <xdr:to>
      <xdr:col>17</xdr:col>
      <xdr:colOff>930089</xdr:colOff>
      <xdr:row>140</xdr:row>
      <xdr:rowOff>11206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AF32EE56-AF85-4E2E-B6C6-37C86AACEC39}"/>
            </a:ext>
          </a:extLst>
        </xdr:cNvPr>
        <xdr:cNvSpPr txBox="1"/>
      </xdr:nvSpPr>
      <xdr:spPr>
        <a:xfrm>
          <a:off x="89648" y="41072362"/>
          <a:ext cx="15146991" cy="6488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1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Personas Informadas: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Son aquellas personas que participan en alguna acción realizada por el CEM, cuyo objetivo haya sido informar o difundir mensajes preventivos y de los servicios que brindan el Programa Nacional AURORA y/o el MIMP.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stas acciones se caracterizan porque tienen un pauteo informativo que cuenta,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mínimamente, con los siguientes puntos: presentación, problemática que trabajamos, msión y accionar, difusión de servicios e invitación a promover cultura de rechazo de la violencia, además de la temática propia del evento.</a:t>
          </a:r>
        </a:p>
      </xdr:txBody>
    </xdr:sp>
    <xdr:clientData/>
  </xdr:twoCellAnchor>
  <xdr:twoCellAnchor>
    <xdr:from>
      <xdr:col>11</xdr:col>
      <xdr:colOff>0</xdr:colOff>
      <xdr:row>242</xdr:row>
      <xdr:rowOff>22411</xdr:rowOff>
    </xdr:from>
    <xdr:to>
      <xdr:col>17</xdr:col>
      <xdr:colOff>941294</xdr:colOff>
      <xdr:row>245</xdr:row>
      <xdr:rowOff>280147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A334D922-CF6C-4E6A-8882-D99C9AFCB4FC}"/>
            </a:ext>
          </a:extLst>
        </xdr:cNvPr>
        <xdr:cNvSpPr txBox="1"/>
      </xdr:nvSpPr>
      <xdr:spPr>
        <a:xfrm>
          <a:off x="9029700" y="68002336"/>
          <a:ext cx="6208619" cy="12292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/3 </a:t>
          </a:r>
          <a:r>
            <a:rPr lang="es-PE" sz="800" b="1"/>
            <a:t>Sostenida: </a:t>
          </a:r>
          <a:r>
            <a:rPr lang="es-PE" sz="800" b="0"/>
            <a:t>Se denominan así a las intervenciones que tienen un periodo implementación entre dos (2) a tres (3) años ininterrumpidos. </a:t>
          </a:r>
        </a:p>
        <a:p>
          <a:r>
            <a:rPr lang="es-PE" sz="800" b="1"/>
            <a:t>     Breve: </a:t>
          </a:r>
          <a:r>
            <a:rPr lang="es-PE" sz="800" b="0"/>
            <a:t>Se</a:t>
          </a:r>
          <a:r>
            <a:rPr lang="es-PE" sz="800" b="0" baseline="0"/>
            <a:t> </a:t>
          </a:r>
          <a:r>
            <a:rPr lang="es-PE" sz="800" b="0"/>
            <a:t>denominan así al desarrollo de, al menos, un componente de alguna estrategia preventiva por un periodo entre tres (3) a seis (6) meses. </a:t>
          </a:r>
        </a:p>
        <a:p>
          <a:r>
            <a:rPr lang="es-PE" sz="800" b="1"/>
            <a:t>     Asistencia técnica: </a:t>
          </a:r>
          <a:r>
            <a:rPr lang="es-PE" sz="800" b="0"/>
            <a:t>Consiste en un conjunto articulado de acciones para el abordaje de los temas asociados a la violencia hacia la mujer e integrantes del grupo</a:t>
          </a:r>
          <a:r>
            <a:rPr lang="es-PE" sz="800" b="0" baseline="0"/>
            <a:t> </a:t>
          </a:r>
          <a:r>
            <a:rPr lang="es-PE" sz="800" b="0"/>
            <a:t>familiar en los documentos de gestión y lineamientos que tiene la institución.</a:t>
          </a:r>
        </a:p>
        <a:p>
          <a:r>
            <a:rPr lang="es-PE" sz="800" b="1"/>
            <a:t>    A demanda: </a:t>
          </a:r>
          <a:r>
            <a:rPr lang="es-PE" sz="800" b="0"/>
            <a:t>Se refiere a las AP que no forman parten de las estrategias sostenidas ni las intervenciones breves, y que se realizan por efecto de las demandas locales (solicitadas por la población, las instituciones o las autoridades a los CEM), en el marco de las funciones y competencias que tiene el Programa Nacional AURORA.</a:t>
          </a:r>
        </a:p>
      </xdr:txBody>
    </xdr:sp>
    <xdr:clientData/>
  </xdr:twoCellAnchor>
  <xdr:twoCellAnchor>
    <xdr:from>
      <xdr:col>13</xdr:col>
      <xdr:colOff>725043</xdr:colOff>
      <xdr:row>280</xdr:row>
      <xdr:rowOff>312088</xdr:rowOff>
    </xdr:from>
    <xdr:to>
      <xdr:col>14</xdr:col>
      <xdr:colOff>255219</xdr:colOff>
      <xdr:row>282</xdr:row>
      <xdr:rowOff>198634</xdr:rowOff>
    </xdr:to>
    <xdr:sp macro="" textlink="">
      <xdr:nvSpPr>
        <xdr:cNvPr id="71" name="Flecha a la derecha con bandas 9">
          <a:extLst>
            <a:ext uri="{FF2B5EF4-FFF2-40B4-BE49-F238E27FC236}">
              <a16:creationId xmlns:a16="http://schemas.microsoft.com/office/drawing/2014/main" id="{BD8BBDE1-0E1A-424C-90EE-B8390E38AB33}"/>
            </a:ext>
          </a:extLst>
        </xdr:cNvPr>
        <xdr:cNvSpPr/>
      </xdr:nvSpPr>
      <xdr:spPr bwMode="auto">
        <a:xfrm rot="5400000">
          <a:off x="11548233" y="80585998"/>
          <a:ext cx="534246" cy="55887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1">
            <a:lumMod val="6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0</xdr:colOff>
      <xdr:row>101</xdr:row>
      <xdr:rowOff>356044</xdr:rowOff>
    </xdr:from>
    <xdr:to>
      <xdr:col>9</xdr:col>
      <xdr:colOff>22413</xdr:colOff>
      <xdr:row>103</xdr:row>
      <xdr:rowOff>295266</xdr:rowOff>
    </xdr:to>
    <xdr:grpSp>
      <xdr:nvGrpSpPr>
        <xdr:cNvPr id="72" name="Grupo 71">
          <a:extLst>
            <a:ext uri="{FF2B5EF4-FFF2-40B4-BE49-F238E27FC236}">
              <a16:creationId xmlns:a16="http://schemas.microsoft.com/office/drawing/2014/main" id="{5436A03C-C67C-4722-94A1-A447E9F9C71B}"/>
            </a:ext>
          </a:extLst>
        </xdr:cNvPr>
        <xdr:cNvGrpSpPr/>
      </xdr:nvGrpSpPr>
      <xdr:grpSpPr>
        <a:xfrm>
          <a:off x="109483" y="31919923"/>
          <a:ext cx="7226378" cy="552326"/>
          <a:chOff x="99951" y="8256085"/>
          <a:chExt cx="5572523" cy="405449"/>
        </a:xfrm>
      </xdr:grpSpPr>
      <xdr:sp macro="" textlink="">
        <xdr:nvSpPr>
          <xdr:cNvPr id="73" name="Rectángulo 72">
            <a:extLst>
              <a:ext uri="{FF2B5EF4-FFF2-40B4-BE49-F238E27FC236}">
                <a16:creationId xmlns:a16="http://schemas.microsoft.com/office/drawing/2014/main" id="{3A2CA0BD-61F6-4B94-9B5F-7FE001AB6EB6}"/>
              </a:ext>
            </a:extLst>
          </xdr:cNvPr>
          <xdr:cNvSpPr/>
        </xdr:nvSpPr>
        <xdr:spPr>
          <a:xfrm>
            <a:off x="1026288" y="8256085"/>
            <a:ext cx="4646186" cy="4054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realizadas por los Centros de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Emergencia Mujer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 los últimos cinco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" name="Rectángulo 51">
            <a:extLst>
              <a:ext uri="{FF2B5EF4-FFF2-40B4-BE49-F238E27FC236}">
                <a16:creationId xmlns:a16="http://schemas.microsoft.com/office/drawing/2014/main" id="{F5297E06-2163-4247-9808-C263273481B3}"/>
              </a:ext>
            </a:extLst>
          </xdr:cNvPr>
          <xdr:cNvSpPr/>
        </xdr:nvSpPr>
        <xdr:spPr>
          <a:xfrm>
            <a:off x="99951" y="8262955"/>
            <a:ext cx="1054512" cy="176590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N°9</a:t>
            </a:r>
          </a:p>
        </xdr:txBody>
      </xdr:sp>
    </xdr:grpSp>
    <xdr:clientData/>
  </xdr:twoCellAnchor>
  <xdr:twoCellAnchor>
    <xdr:from>
      <xdr:col>10</xdr:col>
      <xdr:colOff>295162</xdr:colOff>
      <xdr:row>101</xdr:row>
      <xdr:rowOff>317575</xdr:rowOff>
    </xdr:from>
    <xdr:to>
      <xdr:col>17</xdr:col>
      <xdr:colOff>39334</xdr:colOff>
      <xdr:row>132</xdr:row>
      <xdr:rowOff>169124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4796103B-2C71-49BF-A1FE-87E814B45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13</xdr:col>
      <xdr:colOff>537882</xdr:colOff>
      <xdr:row>279</xdr:row>
      <xdr:rowOff>267260</xdr:rowOff>
    </xdr:from>
    <xdr:ext cx="1009828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D2025597-D4BD-41FA-ABFC-642FF49C7B75}"/>
            </a:ext>
          </a:extLst>
        </xdr:cNvPr>
        <xdr:cNvSpPr txBox="1"/>
      </xdr:nvSpPr>
      <xdr:spPr>
        <a:xfrm>
          <a:off x="11348757" y="80229635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0</xdr:col>
      <xdr:colOff>89647</xdr:colOff>
      <xdr:row>200</xdr:row>
      <xdr:rowOff>67235</xdr:rowOff>
    </xdr:from>
    <xdr:to>
      <xdr:col>9</xdr:col>
      <xdr:colOff>11207</xdr:colOff>
      <xdr:row>201</xdr:row>
      <xdr:rowOff>238248</xdr:rowOff>
    </xdr:to>
    <xdr:grpSp>
      <xdr:nvGrpSpPr>
        <xdr:cNvPr id="77" name="Grupo 76">
          <a:extLst>
            <a:ext uri="{FF2B5EF4-FFF2-40B4-BE49-F238E27FC236}">
              <a16:creationId xmlns:a16="http://schemas.microsoft.com/office/drawing/2014/main" id="{878848A3-0A94-4701-8B00-83D9B44BE92F}"/>
            </a:ext>
          </a:extLst>
        </xdr:cNvPr>
        <xdr:cNvGrpSpPr/>
      </xdr:nvGrpSpPr>
      <xdr:grpSpPr>
        <a:xfrm>
          <a:off x="89647" y="55947235"/>
          <a:ext cx="7235008" cy="444720"/>
          <a:chOff x="99951" y="8345261"/>
          <a:chExt cx="5572523" cy="225916"/>
        </a:xfrm>
      </xdr:grpSpPr>
      <xdr:sp macro="" textlink="">
        <xdr:nvSpPr>
          <xdr:cNvPr id="78" name="Rectángulo 77">
            <a:extLst>
              <a:ext uri="{FF2B5EF4-FFF2-40B4-BE49-F238E27FC236}">
                <a16:creationId xmlns:a16="http://schemas.microsoft.com/office/drawing/2014/main" id="{390D33AE-358C-4A3D-80C4-1378C513B8A3}"/>
              </a:ext>
            </a:extLst>
          </xdr:cNvPr>
          <xdr:cNvSpPr/>
        </xdr:nvSpPr>
        <xdr:spPr>
          <a:xfrm>
            <a:off x="1026288" y="8345261"/>
            <a:ext cx="4646186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Personas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informadas por los Centros de Emergencia Mujer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 los últimos cinco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años, según región</a:t>
            </a:r>
            <a:endPara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9" name="Rectángulo 51">
            <a:extLst>
              <a:ext uri="{FF2B5EF4-FFF2-40B4-BE49-F238E27FC236}">
                <a16:creationId xmlns:a16="http://schemas.microsoft.com/office/drawing/2014/main" id="{74513028-6BF5-4D2B-97A5-F4BF5DB5CF0D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N°14</a:t>
            </a:r>
          </a:p>
        </xdr:txBody>
      </xdr:sp>
    </xdr:grpSp>
    <xdr:clientData/>
  </xdr:twoCellAnchor>
  <xdr:twoCellAnchor>
    <xdr:from>
      <xdr:col>1</xdr:col>
      <xdr:colOff>0</xdr:colOff>
      <xdr:row>293</xdr:row>
      <xdr:rowOff>247647</xdr:rowOff>
    </xdr:from>
    <xdr:to>
      <xdr:col>18</xdr:col>
      <xdr:colOff>0</xdr:colOff>
      <xdr:row>295</xdr:row>
      <xdr:rowOff>156442</xdr:rowOff>
    </xdr:to>
    <xdr:grpSp>
      <xdr:nvGrpSpPr>
        <xdr:cNvPr id="80" name="Grupo 79">
          <a:extLst>
            <a:ext uri="{FF2B5EF4-FFF2-40B4-BE49-F238E27FC236}">
              <a16:creationId xmlns:a16="http://schemas.microsoft.com/office/drawing/2014/main" id="{AAB475F3-B73C-4AD0-A5C4-3403DA726EB6}"/>
            </a:ext>
          </a:extLst>
        </xdr:cNvPr>
        <xdr:cNvGrpSpPr/>
      </xdr:nvGrpSpPr>
      <xdr:grpSpPr>
        <a:xfrm>
          <a:off x="109483" y="84713595"/>
          <a:ext cx="15141465" cy="412416"/>
          <a:chOff x="0" y="8335704"/>
          <a:chExt cx="16956600" cy="146098"/>
        </a:xfrm>
      </xdr:grpSpPr>
      <xdr:sp macro="" textlink="">
        <xdr:nvSpPr>
          <xdr:cNvPr id="81" name="Rectángulo 80">
            <a:extLst>
              <a:ext uri="{FF2B5EF4-FFF2-40B4-BE49-F238E27FC236}">
                <a16:creationId xmlns:a16="http://schemas.microsoft.com/office/drawing/2014/main" id="{1C0FE635-CF36-4886-83C4-33D44D0305F6}"/>
              </a:ext>
            </a:extLst>
          </xdr:cNvPr>
          <xdr:cNvSpPr/>
        </xdr:nvSpPr>
        <xdr:spPr>
          <a:xfrm>
            <a:off x="1409961" y="8342581"/>
            <a:ext cx="15546639" cy="13922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mes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2" name="Rectángulo 51">
            <a:extLst>
              <a:ext uri="{FF2B5EF4-FFF2-40B4-BE49-F238E27FC236}">
                <a16:creationId xmlns:a16="http://schemas.microsoft.com/office/drawing/2014/main" id="{1F94E97C-1272-4AE0-90D4-529F8A743102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N°19</a:t>
            </a:r>
          </a:p>
        </xdr:txBody>
      </xdr:sp>
    </xdr:grpSp>
    <xdr:clientData/>
  </xdr:twoCellAnchor>
  <xdr:twoCellAnchor>
    <xdr:from>
      <xdr:col>0</xdr:col>
      <xdr:colOff>91440</xdr:colOff>
      <xdr:row>70</xdr:row>
      <xdr:rowOff>213360</xdr:rowOff>
    </xdr:from>
    <xdr:to>
      <xdr:col>9</xdr:col>
      <xdr:colOff>9350</xdr:colOff>
      <xdr:row>71</xdr:row>
      <xdr:rowOff>236947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B2F5BDFC-EB0E-41DA-BD4C-D41587500EFD}"/>
            </a:ext>
          </a:extLst>
        </xdr:cNvPr>
        <xdr:cNvGrpSpPr/>
      </xdr:nvGrpSpPr>
      <xdr:grpSpPr>
        <a:xfrm>
          <a:off x="91440" y="21343532"/>
          <a:ext cx="7231358" cy="395829"/>
          <a:chOff x="99951" y="8256085"/>
          <a:chExt cx="5572523" cy="294965"/>
        </a:xfrm>
      </xdr:grpSpPr>
      <xdr:sp macro="" textlink="">
        <xdr:nvSpPr>
          <xdr:cNvPr id="84" name="Rectángulo 83">
            <a:extLst>
              <a:ext uri="{FF2B5EF4-FFF2-40B4-BE49-F238E27FC236}">
                <a16:creationId xmlns:a16="http://schemas.microsoft.com/office/drawing/2014/main" id="{BA38F0C9-58BB-4F05-AF41-EDC1C209356D}"/>
              </a:ext>
            </a:extLst>
          </xdr:cNvPr>
          <xdr:cNvSpPr/>
        </xdr:nvSpPr>
        <xdr:spPr>
          <a:xfrm>
            <a:off x="1026288" y="8256085"/>
            <a:ext cx="4646186" cy="29496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región por estrategia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5" name="Rectángulo 51">
            <a:extLst>
              <a:ext uri="{FF2B5EF4-FFF2-40B4-BE49-F238E27FC236}">
                <a16:creationId xmlns:a16="http://schemas.microsoft.com/office/drawing/2014/main" id="{88CE16FE-D077-4884-9846-98B3C246153E}"/>
              </a:ext>
            </a:extLst>
          </xdr:cNvPr>
          <xdr:cNvSpPr/>
        </xdr:nvSpPr>
        <xdr:spPr>
          <a:xfrm>
            <a:off x="99951" y="8262954"/>
            <a:ext cx="1054512" cy="24389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N°7</a:t>
            </a:r>
          </a:p>
        </xdr:txBody>
      </xdr:sp>
    </xdr:grpSp>
    <xdr:clientData/>
  </xdr:twoCellAnchor>
  <xdr:twoCellAnchor>
    <xdr:from>
      <xdr:col>1</xdr:col>
      <xdr:colOff>0</xdr:colOff>
      <xdr:row>306</xdr:row>
      <xdr:rowOff>20</xdr:rowOff>
    </xdr:from>
    <xdr:to>
      <xdr:col>18</xdr:col>
      <xdr:colOff>9524</xdr:colOff>
      <xdr:row>307</xdr:row>
      <xdr:rowOff>169803</xdr:rowOff>
    </xdr:to>
    <xdr:grpSp>
      <xdr:nvGrpSpPr>
        <xdr:cNvPr id="86" name="Grupo 85">
          <a:extLst>
            <a:ext uri="{FF2B5EF4-FFF2-40B4-BE49-F238E27FC236}">
              <a16:creationId xmlns:a16="http://schemas.microsoft.com/office/drawing/2014/main" id="{B9EA6075-AAEA-4302-8F2A-3AF666CEE037}"/>
            </a:ext>
          </a:extLst>
        </xdr:cNvPr>
        <xdr:cNvGrpSpPr/>
      </xdr:nvGrpSpPr>
      <xdr:grpSpPr>
        <a:xfrm>
          <a:off x="109483" y="87728554"/>
          <a:ext cx="15150989" cy="421594"/>
          <a:chOff x="0" y="8335704"/>
          <a:chExt cx="16987871" cy="150871"/>
        </a:xfrm>
      </xdr:grpSpPr>
      <xdr:sp macro="" textlink="">
        <xdr:nvSpPr>
          <xdr:cNvPr id="87" name="Rectángulo 86">
            <a:extLst>
              <a:ext uri="{FF2B5EF4-FFF2-40B4-BE49-F238E27FC236}">
                <a16:creationId xmlns:a16="http://schemas.microsoft.com/office/drawing/2014/main" id="{5A38C749-B471-4FBE-9A57-A342DBBFC724}"/>
              </a:ext>
            </a:extLst>
          </xdr:cNvPr>
          <xdr:cNvSpPr/>
        </xdr:nvSpPr>
        <xdr:spPr>
          <a:xfrm>
            <a:off x="1426647" y="8342582"/>
            <a:ext cx="15561224" cy="14399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región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8" name="Rectángulo 51">
            <a:extLst>
              <a:ext uri="{FF2B5EF4-FFF2-40B4-BE49-F238E27FC236}">
                <a16:creationId xmlns:a16="http://schemas.microsoft.com/office/drawing/2014/main" id="{2D07D4ED-A09D-45F0-94E3-9E2F94EC3969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N°20</a:t>
            </a:r>
          </a:p>
        </xdr:txBody>
      </xdr:sp>
    </xdr:grpSp>
    <xdr:clientData/>
  </xdr:twoCellAnchor>
  <xdr:twoCellAnchor>
    <xdr:from>
      <xdr:col>10</xdr:col>
      <xdr:colOff>485776</xdr:colOff>
      <xdr:row>202</xdr:row>
      <xdr:rowOff>247650</xdr:rowOff>
    </xdr:from>
    <xdr:to>
      <xdr:col>16</xdr:col>
      <xdr:colOff>142876</xdr:colOff>
      <xdr:row>225</xdr:row>
      <xdr:rowOff>228600</xdr:rowOff>
    </xdr:to>
    <xdr:grpSp>
      <xdr:nvGrpSpPr>
        <xdr:cNvPr id="89" name="Grupo 88">
          <a:extLst>
            <a:ext uri="{FF2B5EF4-FFF2-40B4-BE49-F238E27FC236}">
              <a16:creationId xmlns:a16="http://schemas.microsoft.com/office/drawing/2014/main" id="{65FCF144-1DA1-479E-872C-B2E10E1A7DBD}"/>
            </a:ext>
          </a:extLst>
        </xdr:cNvPr>
        <xdr:cNvGrpSpPr/>
      </xdr:nvGrpSpPr>
      <xdr:grpSpPr>
        <a:xfrm>
          <a:off x="8751724" y="56675064"/>
          <a:ext cx="5065549" cy="6506122"/>
          <a:chOff x="4940742" y="532050"/>
          <a:chExt cx="4687881" cy="6217233"/>
        </a:xfrm>
      </xdr:grpSpPr>
      <xdr:sp macro="" textlink="">
        <xdr:nvSpPr>
          <xdr:cNvPr id="90" name="ShpHUC">
            <a:extLst>
              <a:ext uri="{FF2B5EF4-FFF2-40B4-BE49-F238E27FC236}">
                <a16:creationId xmlns:a16="http://schemas.microsoft.com/office/drawing/2014/main" id="{17FE59F1-B605-40AE-B7C6-E27E0253207D}"/>
              </a:ext>
            </a:extLst>
          </xdr:cNvPr>
          <xdr:cNvSpPr/>
        </xdr:nvSpPr>
        <xdr:spPr>
          <a:xfrm>
            <a:off x="6694470" y="3329576"/>
            <a:ext cx="975929" cy="694952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1" name="ShpAMA">
            <a:extLst>
              <a:ext uri="{FF2B5EF4-FFF2-40B4-BE49-F238E27FC236}">
                <a16:creationId xmlns:a16="http://schemas.microsoft.com/office/drawing/2014/main" id="{423A7BD4-BB9C-40BD-92BB-0C5D9EB91894}"/>
              </a:ext>
            </a:extLst>
          </xdr:cNvPr>
          <xdr:cNvSpPr/>
        </xdr:nvSpPr>
        <xdr:spPr>
          <a:xfrm>
            <a:off x="6172055" y="1496170"/>
            <a:ext cx="549604" cy="1380563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 b="1"/>
          </a:p>
        </xdr:txBody>
      </xdr:sp>
      <xdr:sp macro="" textlink="">
        <xdr:nvSpPr>
          <xdr:cNvPr id="92" name="ShpANC">
            <a:extLst>
              <a:ext uri="{FF2B5EF4-FFF2-40B4-BE49-F238E27FC236}">
                <a16:creationId xmlns:a16="http://schemas.microsoft.com/office/drawing/2014/main" id="{BDD64C1E-01EA-4278-9FA0-D573145B1528}"/>
              </a:ext>
            </a:extLst>
          </xdr:cNvPr>
          <xdr:cNvSpPr/>
        </xdr:nvSpPr>
        <xdr:spPr>
          <a:xfrm>
            <a:off x="6219594" y="3214574"/>
            <a:ext cx="671270" cy="905537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3" name="ShpAPU">
            <a:extLst>
              <a:ext uri="{FF2B5EF4-FFF2-40B4-BE49-F238E27FC236}">
                <a16:creationId xmlns:a16="http://schemas.microsoft.com/office/drawing/2014/main" id="{8ECB625A-53CB-43DD-933E-7D2190263BEF}"/>
              </a:ext>
            </a:extLst>
          </xdr:cNvPr>
          <xdr:cNvSpPr/>
        </xdr:nvSpPr>
        <xdr:spPr>
          <a:xfrm>
            <a:off x="7877682" y="4959844"/>
            <a:ext cx="601871" cy="528453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4" name="ShpARE">
            <a:extLst>
              <a:ext uri="{FF2B5EF4-FFF2-40B4-BE49-F238E27FC236}">
                <a16:creationId xmlns:a16="http://schemas.microsoft.com/office/drawing/2014/main" id="{0A45ADC5-A19B-4215-87DF-5A85DDD0A912}"/>
              </a:ext>
            </a:extLst>
          </xdr:cNvPr>
          <xdr:cNvSpPr/>
        </xdr:nvSpPr>
        <xdr:spPr>
          <a:xfrm>
            <a:off x="7466256" y="5443009"/>
            <a:ext cx="1422817" cy="890498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5" name="ShpAYA">
            <a:extLst>
              <a:ext uri="{FF2B5EF4-FFF2-40B4-BE49-F238E27FC236}">
                <a16:creationId xmlns:a16="http://schemas.microsoft.com/office/drawing/2014/main" id="{B039DD6B-D5C8-4ADF-9834-16B3D5231F63}"/>
              </a:ext>
            </a:extLst>
          </xdr:cNvPr>
          <xdr:cNvSpPr/>
        </xdr:nvSpPr>
        <xdr:spPr>
          <a:xfrm>
            <a:off x="7446551" y="4602643"/>
            <a:ext cx="751339" cy="1146803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6" name="ShpCAJ">
            <a:extLst>
              <a:ext uri="{FF2B5EF4-FFF2-40B4-BE49-F238E27FC236}">
                <a16:creationId xmlns:a16="http://schemas.microsoft.com/office/drawing/2014/main" id="{FA3B8BDE-FE98-430C-A2A0-A972D566E407}"/>
              </a:ext>
            </a:extLst>
          </xdr:cNvPr>
          <xdr:cNvSpPr/>
        </xdr:nvSpPr>
        <xdr:spPr>
          <a:xfrm>
            <a:off x="5946619" y="2057745"/>
            <a:ext cx="578481" cy="1060945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7" name="ShpCAL">
            <a:extLst>
              <a:ext uri="{FF2B5EF4-FFF2-40B4-BE49-F238E27FC236}">
                <a16:creationId xmlns:a16="http://schemas.microsoft.com/office/drawing/2014/main" id="{76BA63FD-519B-4D6B-9181-71C56C0A0376}"/>
              </a:ext>
            </a:extLst>
          </xdr:cNvPr>
          <xdr:cNvSpPr/>
        </xdr:nvSpPr>
        <xdr:spPr>
          <a:xfrm>
            <a:off x="6735789" y="4469274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8" name="ShpCUZ">
            <a:extLst>
              <a:ext uri="{FF2B5EF4-FFF2-40B4-BE49-F238E27FC236}">
                <a16:creationId xmlns:a16="http://schemas.microsoft.com/office/drawing/2014/main" id="{AF6511B1-1A5D-4D52-8514-7F726D1CB53F}"/>
              </a:ext>
            </a:extLst>
          </xdr:cNvPr>
          <xdr:cNvSpPr/>
        </xdr:nvSpPr>
        <xdr:spPr>
          <a:xfrm>
            <a:off x="7858007" y="4283153"/>
            <a:ext cx="1208662" cy="1399892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9" name="ShpHUV">
            <a:extLst>
              <a:ext uri="{FF2B5EF4-FFF2-40B4-BE49-F238E27FC236}">
                <a16:creationId xmlns:a16="http://schemas.microsoft.com/office/drawing/2014/main" id="{705F96C3-8FCA-4D3C-B2F1-3BEE48809F0A}"/>
              </a:ext>
            </a:extLst>
          </xdr:cNvPr>
          <xdr:cNvSpPr/>
        </xdr:nvSpPr>
        <xdr:spPr>
          <a:xfrm>
            <a:off x="7217366" y="4537566"/>
            <a:ext cx="500462" cy="722916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0" name="ShpICA">
            <a:extLst>
              <a:ext uri="{FF2B5EF4-FFF2-40B4-BE49-F238E27FC236}">
                <a16:creationId xmlns:a16="http://schemas.microsoft.com/office/drawing/2014/main" id="{23C45BE4-C5D7-481C-9DC6-6C47B619A4F3}"/>
              </a:ext>
            </a:extLst>
          </xdr:cNvPr>
          <xdr:cNvSpPr/>
        </xdr:nvSpPr>
        <xdr:spPr>
          <a:xfrm>
            <a:off x="7001770" y="4888244"/>
            <a:ext cx="583070" cy="806099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1" name="ShpJUN">
            <a:extLst>
              <a:ext uri="{FF2B5EF4-FFF2-40B4-BE49-F238E27FC236}">
                <a16:creationId xmlns:a16="http://schemas.microsoft.com/office/drawing/2014/main" id="{54283803-8462-4FBE-8DD1-100A89A1CEBC}"/>
              </a:ext>
            </a:extLst>
          </xdr:cNvPr>
          <xdr:cNvSpPr/>
        </xdr:nvSpPr>
        <xdr:spPr>
          <a:xfrm>
            <a:off x="6973015" y="4103359"/>
            <a:ext cx="1039777" cy="667054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2" name="ShpLAL">
            <a:extLst>
              <a:ext uri="{FF2B5EF4-FFF2-40B4-BE49-F238E27FC236}">
                <a16:creationId xmlns:a16="http://schemas.microsoft.com/office/drawing/2014/main" id="{51346016-74EF-442E-AE78-E7E727127906}"/>
              </a:ext>
            </a:extLst>
          </xdr:cNvPr>
          <xdr:cNvSpPr/>
        </xdr:nvSpPr>
        <xdr:spPr>
          <a:xfrm>
            <a:off x="5857296" y="2851696"/>
            <a:ext cx="994411" cy="673381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3" name="ShpLAM">
            <a:extLst>
              <a:ext uri="{FF2B5EF4-FFF2-40B4-BE49-F238E27FC236}">
                <a16:creationId xmlns:a16="http://schemas.microsoft.com/office/drawing/2014/main" id="{1E6A0C92-684E-4CF2-8400-554BACB6CED9}"/>
              </a:ext>
            </a:extLst>
          </xdr:cNvPr>
          <xdr:cNvSpPr/>
        </xdr:nvSpPr>
        <xdr:spPr>
          <a:xfrm>
            <a:off x="5543106" y="2390382"/>
            <a:ext cx="513145" cy="526319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4" name="ShpLIM">
            <a:extLst>
              <a:ext uri="{FF2B5EF4-FFF2-40B4-BE49-F238E27FC236}">
                <a16:creationId xmlns:a16="http://schemas.microsoft.com/office/drawing/2014/main" id="{893F7074-DF60-4159-BE23-A2D7F9B8951F}"/>
              </a:ext>
            </a:extLst>
          </xdr:cNvPr>
          <xdr:cNvSpPr/>
        </xdr:nvSpPr>
        <xdr:spPr>
          <a:xfrm>
            <a:off x="6482811" y="3968420"/>
            <a:ext cx="849269" cy="1011808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5" name="ShpLOR">
            <a:extLst>
              <a:ext uri="{FF2B5EF4-FFF2-40B4-BE49-F238E27FC236}">
                <a16:creationId xmlns:a16="http://schemas.microsoft.com/office/drawing/2014/main" id="{06EA9147-A7D5-492B-ABB2-2254F107B7C0}"/>
              </a:ext>
            </a:extLst>
          </xdr:cNvPr>
          <xdr:cNvSpPr/>
        </xdr:nvSpPr>
        <xdr:spPr>
          <a:xfrm>
            <a:off x="6514295" y="532050"/>
            <a:ext cx="2719034" cy="2869788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6" name="ShpMAD">
            <a:extLst>
              <a:ext uri="{FF2B5EF4-FFF2-40B4-BE49-F238E27FC236}">
                <a16:creationId xmlns:a16="http://schemas.microsoft.com/office/drawing/2014/main" id="{62F27E31-2D02-4B10-869E-965554622E8A}"/>
              </a:ext>
            </a:extLst>
          </xdr:cNvPr>
          <xdr:cNvSpPr/>
        </xdr:nvSpPr>
        <xdr:spPr>
          <a:xfrm>
            <a:off x="8379688" y="3878951"/>
            <a:ext cx="1248935" cy="1135794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7" name="ShpMOQ">
            <a:extLst>
              <a:ext uri="{FF2B5EF4-FFF2-40B4-BE49-F238E27FC236}">
                <a16:creationId xmlns:a16="http://schemas.microsoft.com/office/drawing/2014/main" id="{23C2A14E-73E8-47D7-8218-90EEB4108F4A}"/>
              </a:ext>
            </a:extLst>
          </xdr:cNvPr>
          <xdr:cNvSpPr/>
        </xdr:nvSpPr>
        <xdr:spPr>
          <a:xfrm>
            <a:off x="8657195" y="5897511"/>
            <a:ext cx="484716" cy="601658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8" name="ShpPAS">
            <a:extLst>
              <a:ext uri="{FF2B5EF4-FFF2-40B4-BE49-F238E27FC236}">
                <a16:creationId xmlns:a16="http://schemas.microsoft.com/office/drawing/2014/main" id="{77BE880C-6886-4911-9B92-8DFE43AE5217}"/>
              </a:ext>
            </a:extLst>
          </xdr:cNvPr>
          <xdr:cNvSpPr/>
        </xdr:nvSpPr>
        <xdr:spPr>
          <a:xfrm>
            <a:off x="6891927" y="3752683"/>
            <a:ext cx="878060" cy="491021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9" name="ShpPIU">
            <a:extLst>
              <a:ext uri="{FF2B5EF4-FFF2-40B4-BE49-F238E27FC236}">
                <a16:creationId xmlns:a16="http://schemas.microsoft.com/office/drawing/2014/main" id="{2335A08C-9474-4C96-A9AA-DE74CD965FB2}"/>
              </a:ext>
            </a:extLst>
          </xdr:cNvPr>
          <xdr:cNvSpPr/>
        </xdr:nvSpPr>
        <xdr:spPr>
          <a:xfrm>
            <a:off x="5270383" y="1891204"/>
            <a:ext cx="725668" cy="779045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0" name="ShpPUN">
            <a:extLst>
              <a:ext uri="{FF2B5EF4-FFF2-40B4-BE49-F238E27FC236}">
                <a16:creationId xmlns:a16="http://schemas.microsoft.com/office/drawing/2014/main" id="{CEB8E200-3B6F-497E-8BCB-D2ABF6FBE4E0}"/>
              </a:ext>
            </a:extLst>
          </xdr:cNvPr>
          <xdr:cNvSpPr/>
        </xdr:nvSpPr>
        <xdr:spPr>
          <a:xfrm>
            <a:off x="8785819" y="4907507"/>
            <a:ext cx="785107" cy="1436485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1" name="ShpSAN">
            <a:extLst>
              <a:ext uri="{FF2B5EF4-FFF2-40B4-BE49-F238E27FC236}">
                <a16:creationId xmlns:a16="http://schemas.microsoft.com/office/drawing/2014/main" id="{FBA172A0-B015-4517-A177-4B6574949328}"/>
              </a:ext>
            </a:extLst>
          </xdr:cNvPr>
          <xdr:cNvSpPr/>
        </xdr:nvSpPr>
        <xdr:spPr>
          <a:xfrm>
            <a:off x="6510927" y="2336107"/>
            <a:ext cx="830865" cy="1090054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2" name="ShpTAC">
            <a:extLst>
              <a:ext uri="{FF2B5EF4-FFF2-40B4-BE49-F238E27FC236}">
                <a16:creationId xmlns:a16="http://schemas.microsoft.com/office/drawing/2014/main" id="{8BF46621-1E69-4D4A-A250-116067079A90}"/>
              </a:ext>
            </a:extLst>
          </xdr:cNvPr>
          <xdr:cNvSpPr/>
        </xdr:nvSpPr>
        <xdr:spPr>
          <a:xfrm>
            <a:off x="8752345" y="6191302"/>
            <a:ext cx="566437" cy="502019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3" name="ShpTUM">
            <a:extLst>
              <a:ext uri="{FF2B5EF4-FFF2-40B4-BE49-F238E27FC236}">
                <a16:creationId xmlns:a16="http://schemas.microsoft.com/office/drawing/2014/main" id="{EED16B3B-E183-49B3-A324-7A1587C4013F}"/>
              </a:ext>
            </a:extLst>
          </xdr:cNvPr>
          <xdr:cNvSpPr/>
        </xdr:nvSpPr>
        <xdr:spPr>
          <a:xfrm>
            <a:off x="5372591" y="1664015"/>
            <a:ext cx="323075" cy="257941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4" name="ShpUCA">
            <a:extLst>
              <a:ext uri="{FF2B5EF4-FFF2-40B4-BE49-F238E27FC236}">
                <a16:creationId xmlns:a16="http://schemas.microsoft.com/office/drawing/2014/main" id="{4C8EAE3A-0FB5-445D-A3C5-326B41A8BEBF}"/>
              </a:ext>
            </a:extLst>
          </xdr:cNvPr>
          <xdr:cNvSpPr/>
        </xdr:nvSpPr>
        <xdr:spPr>
          <a:xfrm>
            <a:off x="7151007" y="2985340"/>
            <a:ext cx="1876228" cy="1367740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5" name="SimAMA">
            <a:extLst>
              <a:ext uri="{FF2B5EF4-FFF2-40B4-BE49-F238E27FC236}">
                <a16:creationId xmlns:a16="http://schemas.microsoft.com/office/drawing/2014/main" id="{93D4BE00-837F-457F-A4E0-84541911FC3F}"/>
              </a:ext>
            </a:extLst>
          </xdr:cNvPr>
          <xdr:cNvSpPr/>
        </xdr:nvSpPr>
        <xdr:spPr>
          <a:xfrm>
            <a:off x="6013270" y="1739124"/>
            <a:ext cx="724380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039</a:t>
            </a:r>
          </a:p>
        </xdr:txBody>
      </xdr:sp>
      <xdr:sp macro="" textlink="">
        <xdr:nvSpPr>
          <xdr:cNvPr id="116" name="SimANC">
            <a:extLst>
              <a:ext uri="{FF2B5EF4-FFF2-40B4-BE49-F238E27FC236}">
                <a16:creationId xmlns:a16="http://schemas.microsoft.com/office/drawing/2014/main" id="{00756B43-68A4-4ADD-B645-D27DC89F3AE7}"/>
              </a:ext>
            </a:extLst>
          </xdr:cNvPr>
          <xdr:cNvSpPr/>
        </xdr:nvSpPr>
        <xdr:spPr>
          <a:xfrm>
            <a:off x="6107231" y="3434555"/>
            <a:ext cx="927061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710</a:t>
            </a:r>
          </a:p>
        </xdr:txBody>
      </xdr:sp>
      <xdr:sp macro="" textlink="">
        <xdr:nvSpPr>
          <xdr:cNvPr id="117" name="SimAPU">
            <a:extLst>
              <a:ext uri="{FF2B5EF4-FFF2-40B4-BE49-F238E27FC236}">
                <a16:creationId xmlns:a16="http://schemas.microsoft.com/office/drawing/2014/main" id="{7264FDC4-417A-4EA9-B694-0AB4C56AE38F}"/>
              </a:ext>
            </a:extLst>
          </xdr:cNvPr>
          <xdr:cNvSpPr/>
        </xdr:nvSpPr>
        <xdr:spPr>
          <a:xfrm>
            <a:off x="7843665" y="4982930"/>
            <a:ext cx="724379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788</a:t>
            </a:r>
          </a:p>
        </xdr:txBody>
      </xdr:sp>
      <xdr:sp macro="" textlink="">
        <xdr:nvSpPr>
          <xdr:cNvPr id="118" name="SimARE">
            <a:extLst>
              <a:ext uri="{FF2B5EF4-FFF2-40B4-BE49-F238E27FC236}">
                <a16:creationId xmlns:a16="http://schemas.microsoft.com/office/drawing/2014/main" id="{5382E65F-5F7D-428C-B8ED-36FC706E36B6}"/>
              </a:ext>
            </a:extLst>
          </xdr:cNvPr>
          <xdr:cNvSpPr/>
        </xdr:nvSpPr>
        <xdr:spPr>
          <a:xfrm>
            <a:off x="7953829" y="5650299"/>
            <a:ext cx="818508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898</a:t>
            </a:r>
          </a:p>
        </xdr:txBody>
      </xdr:sp>
      <xdr:sp macro="" textlink="">
        <xdr:nvSpPr>
          <xdr:cNvPr id="119" name="SimAYA">
            <a:extLst>
              <a:ext uri="{FF2B5EF4-FFF2-40B4-BE49-F238E27FC236}">
                <a16:creationId xmlns:a16="http://schemas.microsoft.com/office/drawing/2014/main" id="{E339C113-1B22-44CC-B3ED-186B60A8960B}"/>
              </a:ext>
            </a:extLst>
          </xdr:cNvPr>
          <xdr:cNvSpPr/>
        </xdr:nvSpPr>
        <xdr:spPr>
          <a:xfrm>
            <a:off x="7382670" y="5219224"/>
            <a:ext cx="724379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473</a:t>
            </a:r>
          </a:p>
        </xdr:txBody>
      </xdr:sp>
      <xdr:sp macro="" textlink="">
        <xdr:nvSpPr>
          <xdr:cNvPr id="120" name="SimCAJ">
            <a:extLst>
              <a:ext uri="{FF2B5EF4-FFF2-40B4-BE49-F238E27FC236}">
                <a16:creationId xmlns:a16="http://schemas.microsoft.com/office/drawing/2014/main" id="{7E50A3A1-2363-446B-ACCB-5EA41039E5C7}"/>
              </a:ext>
            </a:extLst>
          </xdr:cNvPr>
          <xdr:cNvSpPr/>
        </xdr:nvSpPr>
        <xdr:spPr>
          <a:xfrm>
            <a:off x="5804975" y="2509326"/>
            <a:ext cx="804212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515</a:t>
            </a:r>
          </a:p>
        </xdr:txBody>
      </xdr:sp>
      <xdr:sp macro="" textlink="">
        <xdr:nvSpPr>
          <xdr:cNvPr id="121" name="SimCAL">
            <a:extLst>
              <a:ext uri="{FF2B5EF4-FFF2-40B4-BE49-F238E27FC236}">
                <a16:creationId xmlns:a16="http://schemas.microsoft.com/office/drawing/2014/main" id="{0755B498-208A-4DBE-A6F9-0900348F6903}"/>
              </a:ext>
            </a:extLst>
          </xdr:cNvPr>
          <xdr:cNvSpPr/>
        </xdr:nvSpPr>
        <xdr:spPr>
          <a:xfrm>
            <a:off x="6196373" y="4340072"/>
            <a:ext cx="724380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354</a:t>
            </a:r>
          </a:p>
        </xdr:txBody>
      </xdr:sp>
      <xdr:sp macro="" textlink="">
        <xdr:nvSpPr>
          <xdr:cNvPr id="122" name="SimCUZ">
            <a:extLst>
              <a:ext uri="{FF2B5EF4-FFF2-40B4-BE49-F238E27FC236}">
                <a16:creationId xmlns:a16="http://schemas.microsoft.com/office/drawing/2014/main" id="{0543C35A-C4E8-4CD3-8F8D-6AC993C88B79}"/>
              </a:ext>
            </a:extLst>
          </xdr:cNvPr>
          <xdr:cNvSpPr/>
        </xdr:nvSpPr>
        <xdr:spPr>
          <a:xfrm>
            <a:off x="7888792" y="4619390"/>
            <a:ext cx="880655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074</a:t>
            </a:r>
          </a:p>
        </xdr:txBody>
      </xdr:sp>
      <xdr:sp macro="" textlink="">
        <xdr:nvSpPr>
          <xdr:cNvPr id="123" name="SimHUV">
            <a:extLst>
              <a:ext uri="{FF2B5EF4-FFF2-40B4-BE49-F238E27FC236}">
                <a16:creationId xmlns:a16="http://schemas.microsoft.com/office/drawing/2014/main" id="{8BA95527-8AEA-4547-A795-FB3F1957D10A}"/>
              </a:ext>
            </a:extLst>
          </xdr:cNvPr>
          <xdr:cNvSpPr/>
        </xdr:nvSpPr>
        <xdr:spPr>
          <a:xfrm>
            <a:off x="6942562" y="4619361"/>
            <a:ext cx="896291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148</a:t>
            </a:r>
          </a:p>
        </xdr:txBody>
      </xdr:sp>
      <xdr:sp macro="" textlink="">
        <xdr:nvSpPr>
          <xdr:cNvPr id="124" name="SimHUC">
            <a:extLst>
              <a:ext uri="{FF2B5EF4-FFF2-40B4-BE49-F238E27FC236}">
                <a16:creationId xmlns:a16="http://schemas.microsoft.com/office/drawing/2014/main" id="{E473FE1F-05E2-45C5-B55F-B9EC672A02F4}"/>
              </a:ext>
            </a:extLst>
          </xdr:cNvPr>
          <xdr:cNvSpPr/>
        </xdr:nvSpPr>
        <xdr:spPr>
          <a:xfrm>
            <a:off x="6709935" y="3453367"/>
            <a:ext cx="724379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716</a:t>
            </a:r>
          </a:p>
        </xdr:txBody>
      </xdr:sp>
      <xdr:sp macro="" textlink="">
        <xdr:nvSpPr>
          <xdr:cNvPr id="125" name="SimICA">
            <a:extLst>
              <a:ext uri="{FF2B5EF4-FFF2-40B4-BE49-F238E27FC236}">
                <a16:creationId xmlns:a16="http://schemas.microsoft.com/office/drawing/2014/main" id="{B5425C84-5764-4A6F-A182-61B9C668FD44}"/>
              </a:ext>
            </a:extLst>
          </xdr:cNvPr>
          <xdr:cNvSpPr/>
        </xdr:nvSpPr>
        <xdr:spPr>
          <a:xfrm>
            <a:off x="6864710" y="4966557"/>
            <a:ext cx="724379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023</a:t>
            </a:r>
          </a:p>
        </xdr:txBody>
      </xdr:sp>
      <xdr:sp macro="" textlink="">
        <xdr:nvSpPr>
          <xdr:cNvPr id="126" name="SimJUN">
            <a:extLst>
              <a:ext uri="{FF2B5EF4-FFF2-40B4-BE49-F238E27FC236}">
                <a16:creationId xmlns:a16="http://schemas.microsoft.com/office/drawing/2014/main" id="{660F5CD2-827B-4B0A-8C95-6705DCFB45FE}"/>
              </a:ext>
            </a:extLst>
          </xdr:cNvPr>
          <xdr:cNvSpPr/>
        </xdr:nvSpPr>
        <xdr:spPr>
          <a:xfrm>
            <a:off x="6950085" y="4097989"/>
            <a:ext cx="940631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996</a:t>
            </a:r>
          </a:p>
        </xdr:txBody>
      </xdr:sp>
      <xdr:sp macro="" textlink="">
        <xdr:nvSpPr>
          <xdr:cNvPr id="127" name="SimLAL">
            <a:extLst>
              <a:ext uri="{FF2B5EF4-FFF2-40B4-BE49-F238E27FC236}">
                <a16:creationId xmlns:a16="http://schemas.microsoft.com/office/drawing/2014/main" id="{67D5DA60-7EE2-442C-9033-EAA57C2F7C66}"/>
              </a:ext>
            </a:extLst>
          </xdr:cNvPr>
          <xdr:cNvSpPr/>
        </xdr:nvSpPr>
        <xdr:spPr>
          <a:xfrm>
            <a:off x="5839730" y="2946047"/>
            <a:ext cx="883521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437</a:t>
            </a:r>
          </a:p>
        </xdr:txBody>
      </xdr:sp>
      <xdr:sp macro="" textlink="">
        <xdr:nvSpPr>
          <xdr:cNvPr id="128" name="SimLAM">
            <a:extLst>
              <a:ext uri="{FF2B5EF4-FFF2-40B4-BE49-F238E27FC236}">
                <a16:creationId xmlns:a16="http://schemas.microsoft.com/office/drawing/2014/main" id="{2DE4D65C-4FBC-4A67-A617-B3B58749A9B8}"/>
              </a:ext>
            </a:extLst>
          </xdr:cNvPr>
          <xdr:cNvSpPr/>
        </xdr:nvSpPr>
        <xdr:spPr>
          <a:xfrm>
            <a:off x="4969512" y="2637533"/>
            <a:ext cx="914899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307</a:t>
            </a:r>
          </a:p>
        </xdr:txBody>
      </xdr:sp>
      <xdr:sp macro="" textlink="">
        <xdr:nvSpPr>
          <xdr:cNvPr id="129" name="SimLIM">
            <a:extLst>
              <a:ext uri="{FF2B5EF4-FFF2-40B4-BE49-F238E27FC236}">
                <a16:creationId xmlns:a16="http://schemas.microsoft.com/office/drawing/2014/main" id="{38B430A6-55D8-431F-86FA-16225FEEAECD}"/>
              </a:ext>
            </a:extLst>
          </xdr:cNvPr>
          <xdr:cNvSpPr/>
        </xdr:nvSpPr>
        <xdr:spPr>
          <a:xfrm>
            <a:off x="6428162" y="3960422"/>
            <a:ext cx="724380" cy="52686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127 582</a:t>
            </a:r>
          </a:p>
        </xdr:txBody>
      </xdr:sp>
      <xdr:sp macro="" textlink="">
        <xdr:nvSpPr>
          <xdr:cNvPr id="130" name="SimLOR">
            <a:extLst>
              <a:ext uri="{FF2B5EF4-FFF2-40B4-BE49-F238E27FC236}">
                <a16:creationId xmlns:a16="http://schemas.microsoft.com/office/drawing/2014/main" id="{E7655825-E0D2-4740-A7B9-2460B2587766}"/>
              </a:ext>
            </a:extLst>
          </xdr:cNvPr>
          <xdr:cNvSpPr/>
        </xdr:nvSpPr>
        <xdr:spPr>
          <a:xfrm>
            <a:off x="7222184" y="1613637"/>
            <a:ext cx="724379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968</a:t>
            </a:r>
          </a:p>
        </xdr:txBody>
      </xdr:sp>
      <xdr:sp macro="" textlink="">
        <xdr:nvSpPr>
          <xdr:cNvPr id="131" name="SimMAD">
            <a:extLst>
              <a:ext uri="{FF2B5EF4-FFF2-40B4-BE49-F238E27FC236}">
                <a16:creationId xmlns:a16="http://schemas.microsoft.com/office/drawing/2014/main" id="{133708F7-986B-483B-9271-9D0D4AE58710}"/>
              </a:ext>
            </a:extLst>
          </xdr:cNvPr>
          <xdr:cNvSpPr/>
        </xdr:nvSpPr>
        <xdr:spPr>
          <a:xfrm>
            <a:off x="8515264" y="4331472"/>
            <a:ext cx="945429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594</a:t>
            </a:r>
          </a:p>
        </xdr:txBody>
      </xdr:sp>
      <xdr:sp macro="" textlink="">
        <xdr:nvSpPr>
          <xdr:cNvPr id="132" name="SimMOQ">
            <a:extLst>
              <a:ext uri="{FF2B5EF4-FFF2-40B4-BE49-F238E27FC236}">
                <a16:creationId xmlns:a16="http://schemas.microsoft.com/office/drawing/2014/main" id="{74217C0B-DEF9-491F-A958-53EF7EBE562A}"/>
              </a:ext>
            </a:extLst>
          </xdr:cNvPr>
          <xdr:cNvSpPr/>
        </xdr:nvSpPr>
        <xdr:spPr>
          <a:xfrm>
            <a:off x="8487199" y="5900759"/>
            <a:ext cx="711881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949</a:t>
            </a:r>
          </a:p>
        </xdr:txBody>
      </xdr:sp>
      <xdr:sp macro="" textlink="">
        <xdr:nvSpPr>
          <xdr:cNvPr id="133" name="SimPAS">
            <a:extLst>
              <a:ext uri="{FF2B5EF4-FFF2-40B4-BE49-F238E27FC236}">
                <a16:creationId xmlns:a16="http://schemas.microsoft.com/office/drawing/2014/main" id="{CD60D974-CAFE-4594-9AAD-46EDDAF649C9}"/>
              </a:ext>
            </a:extLst>
          </xdr:cNvPr>
          <xdr:cNvSpPr/>
        </xdr:nvSpPr>
        <xdr:spPr>
          <a:xfrm>
            <a:off x="7054303" y="3709375"/>
            <a:ext cx="777025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994</a:t>
            </a:r>
          </a:p>
        </xdr:txBody>
      </xdr:sp>
      <xdr:sp macro="" textlink="">
        <xdr:nvSpPr>
          <xdr:cNvPr id="134" name="SimPIU">
            <a:extLst>
              <a:ext uri="{FF2B5EF4-FFF2-40B4-BE49-F238E27FC236}">
                <a16:creationId xmlns:a16="http://schemas.microsoft.com/office/drawing/2014/main" id="{C4FE261C-C036-4DF0-A14E-AD2F2343D199}"/>
              </a:ext>
            </a:extLst>
          </xdr:cNvPr>
          <xdr:cNvSpPr/>
        </xdr:nvSpPr>
        <xdr:spPr>
          <a:xfrm>
            <a:off x="5263087" y="1970321"/>
            <a:ext cx="721500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057</a:t>
            </a:r>
          </a:p>
        </xdr:txBody>
      </xdr:sp>
      <xdr:sp macro="" textlink="">
        <xdr:nvSpPr>
          <xdr:cNvPr id="135" name="SimPUN">
            <a:extLst>
              <a:ext uri="{FF2B5EF4-FFF2-40B4-BE49-F238E27FC236}">
                <a16:creationId xmlns:a16="http://schemas.microsoft.com/office/drawing/2014/main" id="{2AB898BB-E5B6-42C9-A15A-F42AD9A9DB76}"/>
              </a:ext>
            </a:extLst>
          </xdr:cNvPr>
          <xdr:cNvSpPr/>
        </xdr:nvSpPr>
        <xdr:spPr>
          <a:xfrm>
            <a:off x="8638194" y="5261594"/>
            <a:ext cx="984105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464</a:t>
            </a:r>
          </a:p>
        </xdr:txBody>
      </xdr:sp>
      <xdr:sp macro="" textlink="">
        <xdr:nvSpPr>
          <xdr:cNvPr id="136" name="SimSAN">
            <a:extLst>
              <a:ext uri="{FF2B5EF4-FFF2-40B4-BE49-F238E27FC236}">
                <a16:creationId xmlns:a16="http://schemas.microsoft.com/office/drawing/2014/main" id="{683350C8-1761-4392-9C91-F834459AAAA0}"/>
              </a:ext>
            </a:extLst>
          </xdr:cNvPr>
          <xdr:cNvSpPr/>
        </xdr:nvSpPr>
        <xdr:spPr>
          <a:xfrm>
            <a:off x="6482738" y="2712502"/>
            <a:ext cx="724379" cy="531241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995</a:t>
            </a:r>
          </a:p>
        </xdr:txBody>
      </xdr:sp>
      <xdr:sp macro="" textlink="">
        <xdr:nvSpPr>
          <xdr:cNvPr id="137" name="SimTUM">
            <a:extLst>
              <a:ext uri="{FF2B5EF4-FFF2-40B4-BE49-F238E27FC236}">
                <a16:creationId xmlns:a16="http://schemas.microsoft.com/office/drawing/2014/main" id="{D30B2D91-1FB2-4CB3-9AED-D794AF45A6BE}"/>
              </a:ext>
            </a:extLst>
          </xdr:cNvPr>
          <xdr:cNvSpPr/>
        </xdr:nvSpPr>
        <xdr:spPr>
          <a:xfrm>
            <a:off x="4940742" y="1412147"/>
            <a:ext cx="718576" cy="531241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826</a:t>
            </a:r>
          </a:p>
        </xdr:txBody>
      </xdr:sp>
      <xdr:sp macro="" textlink="">
        <xdr:nvSpPr>
          <xdr:cNvPr id="138" name="SimUCA">
            <a:extLst>
              <a:ext uri="{FF2B5EF4-FFF2-40B4-BE49-F238E27FC236}">
                <a16:creationId xmlns:a16="http://schemas.microsoft.com/office/drawing/2014/main" id="{C0A56C5F-137E-4147-B652-4A7A53064F06}"/>
              </a:ext>
            </a:extLst>
          </xdr:cNvPr>
          <xdr:cNvSpPr/>
        </xdr:nvSpPr>
        <xdr:spPr>
          <a:xfrm>
            <a:off x="7514565" y="3511784"/>
            <a:ext cx="724379" cy="52686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832</a:t>
            </a:r>
          </a:p>
        </xdr:txBody>
      </xdr:sp>
      <xdr:sp macro="" textlink="">
        <xdr:nvSpPr>
          <xdr:cNvPr id="139" name="SimTAC">
            <a:extLst>
              <a:ext uri="{FF2B5EF4-FFF2-40B4-BE49-F238E27FC236}">
                <a16:creationId xmlns:a16="http://schemas.microsoft.com/office/drawing/2014/main" id="{AA67C085-D495-457D-871D-2436D9C3491A}"/>
              </a:ext>
            </a:extLst>
          </xdr:cNvPr>
          <xdr:cNvSpPr/>
        </xdr:nvSpPr>
        <xdr:spPr>
          <a:xfrm>
            <a:off x="8686939" y="6218041"/>
            <a:ext cx="723175" cy="53124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929</a:t>
            </a:r>
          </a:p>
        </xdr:txBody>
      </xdr:sp>
    </xdr:grpSp>
    <xdr:clientData/>
  </xdr:twoCellAnchor>
  <xdr:twoCellAnchor>
    <xdr:from>
      <xdr:col>1</xdr:col>
      <xdr:colOff>847725</xdr:colOff>
      <xdr:row>16</xdr:row>
      <xdr:rowOff>200025</xdr:rowOff>
    </xdr:from>
    <xdr:to>
      <xdr:col>7</xdr:col>
      <xdr:colOff>485775</xdr:colOff>
      <xdr:row>40</xdr:row>
      <xdr:rowOff>304800</xdr:rowOff>
    </xdr:to>
    <xdr:grpSp>
      <xdr:nvGrpSpPr>
        <xdr:cNvPr id="140" name="Grupo 139">
          <a:extLst>
            <a:ext uri="{FF2B5EF4-FFF2-40B4-BE49-F238E27FC236}">
              <a16:creationId xmlns:a16="http://schemas.microsoft.com/office/drawing/2014/main" id="{1F681AAC-7317-408A-9391-B6491736BE7A}"/>
            </a:ext>
          </a:extLst>
        </xdr:cNvPr>
        <xdr:cNvGrpSpPr/>
      </xdr:nvGrpSpPr>
      <xdr:grpSpPr>
        <a:xfrm>
          <a:off x="957208" y="4152353"/>
          <a:ext cx="4937015" cy="6684688"/>
          <a:chOff x="5187416" y="527441"/>
          <a:chExt cx="4465626" cy="6112667"/>
        </a:xfrm>
      </xdr:grpSpPr>
      <xdr:sp macro="" textlink="">
        <xdr:nvSpPr>
          <xdr:cNvPr id="141" name="ShpHUC">
            <a:extLst>
              <a:ext uri="{FF2B5EF4-FFF2-40B4-BE49-F238E27FC236}">
                <a16:creationId xmlns:a16="http://schemas.microsoft.com/office/drawing/2014/main" id="{FB8A5CAF-FD56-477F-8387-89723D387385}"/>
              </a:ext>
            </a:extLst>
          </xdr:cNvPr>
          <xdr:cNvSpPr/>
        </xdr:nvSpPr>
        <xdr:spPr>
          <a:xfrm>
            <a:off x="6685826" y="3290392"/>
            <a:ext cx="978234" cy="685734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2" name="ShpAMA">
            <a:extLst>
              <a:ext uri="{FF2B5EF4-FFF2-40B4-BE49-F238E27FC236}">
                <a16:creationId xmlns:a16="http://schemas.microsoft.com/office/drawing/2014/main" id="{EA28F6C9-B08F-4D6B-B194-3CFCDC5F609A}"/>
              </a:ext>
            </a:extLst>
          </xdr:cNvPr>
          <xdr:cNvSpPr/>
        </xdr:nvSpPr>
        <xdr:spPr>
          <a:xfrm>
            <a:off x="6161107" y="1477730"/>
            <a:ext cx="551908" cy="1364430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 b="1"/>
          </a:p>
        </xdr:txBody>
      </xdr:sp>
      <xdr:sp macro="" textlink="">
        <xdr:nvSpPr>
          <xdr:cNvPr id="143" name="ShpANC">
            <a:extLst>
              <a:ext uri="{FF2B5EF4-FFF2-40B4-BE49-F238E27FC236}">
                <a16:creationId xmlns:a16="http://schemas.microsoft.com/office/drawing/2014/main" id="{961D2702-C575-4F6F-A427-C4E75650E5D9}"/>
              </a:ext>
            </a:extLst>
          </xdr:cNvPr>
          <xdr:cNvSpPr/>
        </xdr:nvSpPr>
        <xdr:spPr>
          <a:xfrm>
            <a:off x="6208646" y="3175390"/>
            <a:ext cx="673574" cy="894013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4" name="ShpAPU">
            <a:extLst>
              <a:ext uri="{FF2B5EF4-FFF2-40B4-BE49-F238E27FC236}">
                <a16:creationId xmlns:a16="http://schemas.microsoft.com/office/drawing/2014/main" id="{CBCAB05B-9C7D-4825-BB1B-C6B7A71E7D2A}"/>
              </a:ext>
            </a:extLst>
          </xdr:cNvPr>
          <xdr:cNvSpPr/>
        </xdr:nvSpPr>
        <xdr:spPr>
          <a:xfrm>
            <a:off x="7871343" y="4899917"/>
            <a:ext cx="604177" cy="521538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5" name="ShpARE">
            <a:extLst>
              <a:ext uri="{FF2B5EF4-FFF2-40B4-BE49-F238E27FC236}">
                <a16:creationId xmlns:a16="http://schemas.microsoft.com/office/drawing/2014/main" id="{BBD6583F-306D-45C2-B5AE-3C57EDDF9DF7}"/>
              </a:ext>
            </a:extLst>
          </xdr:cNvPr>
          <xdr:cNvSpPr/>
        </xdr:nvSpPr>
        <xdr:spPr>
          <a:xfrm>
            <a:off x="7459917" y="5376167"/>
            <a:ext cx="1427427" cy="878974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6" name="ShpAYA">
            <a:extLst>
              <a:ext uri="{FF2B5EF4-FFF2-40B4-BE49-F238E27FC236}">
                <a16:creationId xmlns:a16="http://schemas.microsoft.com/office/drawing/2014/main" id="{E0FE1DBC-CED4-4D6D-8B14-81E3B40934F4}"/>
              </a:ext>
            </a:extLst>
          </xdr:cNvPr>
          <xdr:cNvSpPr/>
        </xdr:nvSpPr>
        <xdr:spPr>
          <a:xfrm>
            <a:off x="7440212" y="4547325"/>
            <a:ext cx="753645" cy="1132974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7" name="ShpCAJ">
            <a:extLst>
              <a:ext uri="{FF2B5EF4-FFF2-40B4-BE49-F238E27FC236}">
                <a16:creationId xmlns:a16="http://schemas.microsoft.com/office/drawing/2014/main" id="{239C7A80-E30E-4A9B-9F81-13C4C123D242}"/>
              </a:ext>
            </a:extLst>
          </xdr:cNvPr>
          <xdr:cNvSpPr/>
        </xdr:nvSpPr>
        <xdr:spPr>
          <a:xfrm>
            <a:off x="5935671" y="2032391"/>
            <a:ext cx="580785" cy="1049421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8" name="ShpCAL">
            <a:extLst>
              <a:ext uri="{FF2B5EF4-FFF2-40B4-BE49-F238E27FC236}">
                <a16:creationId xmlns:a16="http://schemas.microsoft.com/office/drawing/2014/main" id="{9F370B27-4173-475B-97C8-00005E7D1D72}"/>
              </a:ext>
            </a:extLst>
          </xdr:cNvPr>
          <xdr:cNvSpPr/>
        </xdr:nvSpPr>
        <xdr:spPr>
          <a:xfrm>
            <a:off x="6727145" y="4413956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9" name="ShpCUZ">
            <a:extLst>
              <a:ext uri="{FF2B5EF4-FFF2-40B4-BE49-F238E27FC236}">
                <a16:creationId xmlns:a16="http://schemas.microsoft.com/office/drawing/2014/main" id="{C2775452-15FB-41A7-B5D5-9B9DC694AC3D}"/>
              </a:ext>
            </a:extLst>
          </xdr:cNvPr>
          <xdr:cNvSpPr/>
        </xdr:nvSpPr>
        <xdr:spPr>
          <a:xfrm>
            <a:off x="7851668" y="4230140"/>
            <a:ext cx="1213272" cy="1383758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0" name="ShpHUV">
            <a:extLst>
              <a:ext uri="{FF2B5EF4-FFF2-40B4-BE49-F238E27FC236}">
                <a16:creationId xmlns:a16="http://schemas.microsoft.com/office/drawing/2014/main" id="{56D6A8E4-7F62-4F5E-8A29-6AE69528AFB8}"/>
              </a:ext>
            </a:extLst>
          </xdr:cNvPr>
          <xdr:cNvSpPr/>
        </xdr:nvSpPr>
        <xdr:spPr>
          <a:xfrm>
            <a:off x="7208722" y="4482248"/>
            <a:ext cx="502767" cy="713697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1" name="ShpICA">
            <a:extLst>
              <a:ext uri="{FF2B5EF4-FFF2-40B4-BE49-F238E27FC236}">
                <a16:creationId xmlns:a16="http://schemas.microsoft.com/office/drawing/2014/main" id="{974C9F2D-95F8-43FD-8C81-4ED2A804F91F}"/>
              </a:ext>
            </a:extLst>
          </xdr:cNvPr>
          <xdr:cNvSpPr/>
        </xdr:nvSpPr>
        <xdr:spPr>
          <a:xfrm>
            <a:off x="6993126" y="4828317"/>
            <a:ext cx="585375" cy="796879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2" name="ShpJUN">
            <a:extLst>
              <a:ext uri="{FF2B5EF4-FFF2-40B4-BE49-F238E27FC236}">
                <a16:creationId xmlns:a16="http://schemas.microsoft.com/office/drawing/2014/main" id="{9BD17B66-38A9-418B-A873-6C2AE02F6DDB}"/>
              </a:ext>
            </a:extLst>
          </xdr:cNvPr>
          <xdr:cNvSpPr/>
        </xdr:nvSpPr>
        <xdr:spPr>
          <a:xfrm>
            <a:off x="6972324" y="4067970"/>
            <a:ext cx="1042082" cy="660140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3" name="ShpLAL">
            <a:extLst>
              <a:ext uri="{FF2B5EF4-FFF2-40B4-BE49-F238E27FC236}">
                <a16:creationId xmlns:a16="http://schemas.microsoft.com/office/drawing/2014/main" id="{C9378DE5-C34F-4A3A-8409-0B4FD11211C2}"/>
              </a:ext>
            </a:extLst>
          </xdr:cNvPr>
          <xdr:cNvSpPr/>
        </xdr:nvSpPr>
        <xdr:spPr>
          <a:xfrm>
            <a:off x="5846348" y="2817123"/>
            <a:ext cx="996715" cy="666466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4" name="ShpLAM">
            <a:extLst>
              <a:ext uri="{FF2B5EF4-FFF2-40B4-BE49-F238E27FC236}">
                <a16:creationId xmlns:a16="http://schemas.microsoft.com/office/drawing/2014/main" id="{4A20770F-85D4-4D7C-81D7-FC624D53F614}"/>
              </a:ext>
            </a:extLst>
          </xdr:cNvPr>
          <xdr:cNvSpPr/>
        </xdr:nvSpPr>
        <xdr:spPr>
          <a:xfrm>
            <a:off x="5537920" y="2362723"/>
            <a:ext cx="507383" cy="519405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5" name="ShpLIM">
            <a:extLst>
              <a:ext uri="{FF2B5EF4-FFF2-40B4-BE49-F238E27FC236}">
                <a16:creationId xmlns:a16="http://schemas.microsoft.com/office/drawing/2014/main" id="{8BBCCD23-0F10-4640-B0F8-FAC88C703B9C}"/>
              </a:ext>
            </a:extLst>
          </xdr:cNvPr>
          <xdr:cNvSpPr/>
        </xdr:nvSpPr>
        <xdr:spPr>
          <a:xfrm>
            <a:off x="6471863" y="3920018"/>
            <a:ext cx="853878" cy="1000283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6" name="ShpLOR">
            <a:extLst>
              <a:ext uri="{FF2B5EF4-FFF2-40B4-BE49-F238E27FC236}">
                <a16:creationId xmlns:a16="http://schemas.microsoft.com/office/drawing/2014/main" id="{56873A5C-19B5-458A-AE55-A61F7489EA1E}"/>
              </a:ext>
            </a:extLst>
          </xdr:cNvPr>
          <xdr:cNvSpPr/>
        </xdr:nvSpPr>
        <xdr:spPr>
          <a:xfrm>
            <a:off x="6505651" y="527441"/>
            <a:ext cx="2725949" cy="2832909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7" name="ShpMAD">
            <a:extLst>
              <a:ext uri="{FF2B5EF4-FFF2-40B4-BE49-F238E27FC236}">
                <a16:creationId xmlns:a16="http://schemas.microsoft.com/office/drawing/2014/main" id="{D01FEC95-66BB-4618-BA07-21A7874AF280}"/>
              </a:ext>
            </a:extLst>
          </xdr:cNvPr>
          <xdr:cNvSpPr/>
        </xdr:nvSpPr>
        <xdr:spPr>
          <a:xfrm>
            <a:off x="8375655" y="3832853"/>
            <a:ext cx="1248359" cy="1121965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8" name="ShpMOQ">
            <a:extLst>
              <a:ext uri="{FF2B5EF4-FFF2-40B4-BE49-F238E27FC236}">
                <a16:creationId xmlns:a16="http://schemas.microsoft.com/office/drawing/2014/main" id="{57C43A39-A2B4-4D06-844D-D643B0114538}"/>
              </a:ext>
            </a:extLst>
          </xdr:cNvPr>
          <xdr:cNvSpPr/>
        </xdr:nvSpPr>
        <xdr:spPr>
          <a:xfrm>
            <a:off x="8653162" y="5826059"/>
            <a:ext cx="487020" cy="594744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9" name="ShpPAS">
            <a:extLst>
              <a:ext uri="{FF2B5EF4-FFF2-40B4-BE49-F238E27FC236}">
                <a16:creationId xmlns:a16="http://schemas.microsoft.com/office/drawing/2014/main" id="{4F5B70D7-1D5F-4E70-8C00-56085354350E}"/>
              </a:ext>
            </a:extLst>
          </xdr:cNvPr>
          <xdr:cNvSpPr/>
        </xdr:nvSpPr>
        <xdr:spPr>
          <a:xfrm>
            <a:off x="6896948" y="3720809"/>
            <a:ext cx="880365" cy="486411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0" name="ShpPIU">
            <a:extLst>
              <a:ext uri="{FF2B5EF4-FFF2-40B4-BE49-F238E27FC236}">
                <a16:creationId xmlns:a16="http://schemas.microsoft.com/office/drawing/2014/main" id="{C67AC717-B158-4087-B330-5DAD445632B9}"/>
              </a:ext>
            </a:extLst>
          </xdr:cNvPr>
          <xdr:cNvSpPr/>
        </xdr:nvSpPr>
        <xdr:spPr>
          <a:xfrm>
            <a:off x="5265197" y="1868155"/>
            <a:ext cx="719906" cy="769825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1" name="ShpPUN">
            <a:extLst>
              <a:ext uri="{FF2B5EF4-FFF2-40B4-BE49-F238E27FC236}">
                <a16:creationId xmlns:a16="http://schemas.microsoft.com/office/drawing/2014/main" id="{B5E26C32-5308-49A5-984D-4C03A91B8A4F}"/>
              </a:ext>
            </a:extLst>
          </xdr:cNvPr>
          <xdr:cNvSpPr/>
        </xdr:nvSpPr>
        <xdr:spPr>
          <a:xfrm>
            <a:off x="8781786" y="4847580"/>
            <a:ext cx="787411" cy="1418046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2" name="ShpSAN">
            <a:extLst>
              <a:ext uri="{FF2B5EF4-FFF2-40B4-BE49-F238E27FC236}">
                <a16:creationId xmlns:a16="http://schemas.microsoft.com/office/drawing/2014/main" id="{E082D61C-D4CA-45F7-B893-7DFF34FC4D0A}"/>
              </a:ext>
            </a:extLst>
          </xdr:cNvPr>
          <xdr:cNvSpPr/>
        </xdr:nvSpPr>
        <xdr:spPr>
          <a:xfrm>
            <a:off x="6502283" y="2308448"/>
            <a:ext cx="833170" cy="1076225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3" name="ShpTAC">
            <a:extLst>
              <a:ext uri="{FF2B5EF4-FFF2-40B4-BE49-F238E27FC236}">
                <a16:creationId xmlns:a16="http://schemas.microsoft.com/office/drawing/2014/main" id="{FCED4047-F784-4CD7-A89E-F2BAFD0F7B13}"/>
              </a:ext>
            </a:extLst>
          </xdr:cNvPr>
          <xdr:cNvSpPr/>
        </xdr:nvSpPr>
        <xdr:spPr>
          <a:xfrm>
            <a:off x="8748312" y="6115240"/>
            <a:ext cx="568741" cy="497410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4" name="ShpTUM">
            <a:extLst>
              <a:ext uri="{FF2B5EF4-FFF2-40B4-BE49-F238E27FC236}">
                <a16:creationId xmlns:a16="http://schemas.microsoft.com/office/drawing/2014/main" id="{50EADB35-9FB2-453A-AE29-B43501534105}"/>
              </a:ext>
            </a:extLst>
          </xdr:cNvPr>
          <xdr:cNvSpPr/>
        </xdr:nvSpPr>
        <xdr:spPr>
          <a:xfrm>
            <a:off x="5367405" y="1645575"/>
            <a:ext cx="323075" cy="253332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5" name="ShpUCA">
            <a:extLst>
              <a:ext uri="{FF2B5EF4-FFF2-40B4-BE49-F238E27FC236}">
                <a16:creationId xmlns:a16="http://schemas.microsoft.com/office/drawing/2014/main" id="{C20FA0DD-CE11-405D-A4A1-CF6A4F466F11}"/>
              </a:ext>
            </a:extLst>
          </xdr:cNvPr>
          <xdr:cNvSpPr/>
        </xdr:nvSpPr>
        <xdr:spPr>
          <a:xfrm>
            <a:off x="7160532" y="2948463"/>
            <a:ext cx="1883143" cy="1351605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6" name="SimAMA">
            <a:extLst>
              <a:ext uri="{FF2B5EF4-FFF2-40B4-BE49-F238E27FC236}">
                <a16:creationId xmlns:a16="http://schemas.microsoft.com/office/drawing/2014/main" id="{2079AE68-3413-47E6-A391-36BD7F2B1F7B}"/>
              </a:ext>
            </a:extLst>
          </xdr:cNvPr>
          <xdr:cNvSpPr/>
        </xdr:nvSpPr>
        <xdr:spPr>
          <a:xfrm>
            <a:off x="6031089" y="1717531"/>
            <a:ext cx="726684" cy="51994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826</a:t>
            </a:r>
          </a:p>
        </xdr:txBody>
      </xdr:sp>
      <xdr:sp macro="" textlink="">
        <xdr:nvSpPr>
          <xdr:cNvPr id="167" name="SimANC">
            <a:extLst>
              <a:ext uri="{FF2B5EF4-FFF2-40B4-BE49-F238E27FC236}">
                <a16:creationId xmlns:a16="http://schemas.microsoft.com/office/drawing/2014/main" id="{1F5B7600-9F07-4F58-AC98-30607A3A0B46}"/>
              </a:ext>
            </a:extLst>
          </xdr:cNvPr>
          <xdr:cNvSpPr/>
        </xdr:nvSpPr>
        <xdr:spPr>
          <a:xfrm>
            <a:off x="6064884" y="3364418"/>
            <a:ext cx="929365" cy="51994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778</a:t>
            </a:r>
          </a:p>
        </xdr:txBody>
      </xdr:sp>
      <xdr:sp macro="" textlink="">
        <xdr:nvSpPr>
          <xdr:cNvPr id="168" name="SimAPU">
            <a:extLst>
              <a:ext uri="{FF2B5EF4-FFF2-40B4-BE49-F238E27FC236}">
                <a16:creationId xmlns:a16="http://schemas.microsoft.com/office/drawing/2014/main" id="{9C69A8AA-8DB6-4F81-A222-343FC5954513}"/>
              </a:ext>
            </a:extLst>
          </xdr:cNvPr>
          <xdr:cNvSpPr/>
        </xdr:nvSpPr>
        <xdr:spPr>
          <a:xfrm>
            <a:off x="7827544" y="4909688"/>
            <a:ext cx="726685" cy="51994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294</a:t>
            </a:r>
          </a:p>
        </xdr:txBody>
      </xdr:sp>
      <xdr:sp macro="" textlink="">
        <xdr:nvSpPr>
          <xdr:cNvPr id="169" name="SimARE">
            <a:extLst>
              <a:ext uri="{FF2B5EF4-FFF2-40B4-BE49-F238E27FC236}">
                <a16:creationId xmlns:a16="http://schemas.microsoft.com/office/drawing/2014/main" id="{F77E9E40-0531-41E7-B465-84F59029F6FD}"/>
              </a:ext>
            </a:extLst>
          </xdr:cNvPr>
          <xdr:cNvSpPr/>
        </xdr:nvSpPr>
        <xdr:spPr>
          <a:xfrm>
            <a:off x="8054952" y="5580977"/>
            <a:ext cx="820814" cy="51994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l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   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486</a:t>
            </a:r>
          </a:p>
        </xdr:txBody>
      </xdr:sp>
      <xdr:sp macro="" textlink="">
        <xdr:nvSpPr>
          <xdr:cNvPr id="170" name="SimAYA">
            <a:extLst>
              <a:ext uri="{FF2B5EF4-FFF2-40B4-BE49-F238E27FC236}">
                <a16:creationId xmlns:a16="http://schemas.microsoft.com/office/drawing/2014/main" id="{D9030663-E4F3-4FD9-B113-47F0332CF2FC}"/>
              </a:ext>
            </a:extLst>
          </xdr:cNvPr>
          <xdr:cNvSpPr/>
        </xdr:nvSpPr>
        <xdr:spPr>
          <a:xfrm>
            <a:off x="7390664" y="5144521"/>
            <a:ext cx="726685" cy="51994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l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   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673</a:t>
            </a:r>
          </a:p>
        </xdr:txBody>
      </xdr:sp>
      <xdr:sp macro="" textlink="">
        <xdr:nvSpPr>
          <xdr:cNvPr id="171" name="SimCAJ">
            <a:extLst>
              <a:ext uri="{FF2B5EF4-FFF2-40B4-BE49-F238E27FC236}">
                <a16:creationId xmlns:a16="http://schemas.microsoft.com/office/drawing/2014/main" id="{33CE746A-6800-4DDA-9CD3-04C85B22F2F2}"/>
              </a:ext>
            </a:extLst>
          </xdr:cNvPr>
          <xdr:cNvSpPr/>
        </xdr:nvSpPr>
        <xdr:spPr>
          <a:xfrm>
            <a:off x="5783633" y="2416582"/>
            <a:ext cx="806516" cy="51994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324</a:t>
            </a:r>
          </a:p>
        </xdr:txBody>
      </xdr:sp>
      <xdr:sp macro="" textlink="">
        <xdr:nvSpPr>
          <xdr:cNvPr id="172" name="SimCAL">
            <a:extLst>
              <a:ext uri="{FF2B5EF4-FFF2-40B4-BE49-F238E27FC236}">
                <a16:creationId xmlns:a16="http://schemas.microsoft.com/office/drawing/2014/main" id="{BCB3BF69-9A55-4D78-95B8-1A2FEFE7A0B3}"/>
              </a:ext>
            </a:extLst>
          </xdr:cNvPr>
          <xdr:cNvSpPr/>
        </xdr:nvSpPr>
        <xdr:spPr>
          <a:xfrm>
            <a:off x="6185425" y="4287059"/>
            <a:ext cx="726684" cy="51994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402</a:t>
            </a:r>
          </a:p>
        </xdr:txBody>
      </xdr:sp>
      <xdr:sp macro="" textlink="">
        <xdr:nvSpPr>
          <xdr:cNvPr id="173" name="SimCUZ">
            <a:extLst>
              <a:ext uri="{FF2B5EF4-FFF2-40B4-BE49-F238E27FC236}">
                <a16:creationId xmlns:a16="http://schemas.microsoft.com/office/drawing/2014/main" id="{5C6A1EAC-3861-45E6-A82D-519F4AEFA3A9}"/>
              </a:ext>
            </a:extLst>
          </xdr:cNvPr>
          <xdr:cNvSpPr/>
        </xdr:nvSpPr>
        <xdr:spPr>
          <a:xfrm>
            <a:off x="7855773" y="4539004"/>
            <a:ext cx="882961" cy="51994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851</a:t>
            </a:r>
          </a:p>
        </xdr:txBody>
      </xdr:sp>
      <xdr:sp macro="" textlink="">
        <xdr:nvSpPr>
          <xdr:cNvPr id="174" name="SimHUV">
            <a:extLst>
              <a:ext uri="{FF2B5EF4-FFF2-40B4-BE49-F238E27FC236}">
                <a16:creationId xmlns:a16="http://schemas.microsoft.com/office/drawing/2014/main" id="{3A4D112C-359A-4633-B3FA-E13FF22D1120}"/>
              </a:ext>
            </a:extLst>
          </xdr:cNvPr>
          <xdr:cNvSpPr/>
        </xdr:nvSpPr>
        <xdr:spPr>
          <a:xfrm>
            <a:off x="6979200" y="4630977"/>
            <a:ext cx="910071" cy="51994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689</a:t>
            </a:r>
          </a:p>
        </xdr:txBody>
      </xdr:sp>
      <xdr:sp macro="" textlink="">
        <xdr:nvSpPr>
          <xdr:cNvPr id="175" name="SimHUC">
            <a:extLst>
              <a:ext uri="{FF2B5EF4-FFF2-40B4-BE49-F238E27FC236}">
                <a16:creationId xmlns:a16="http://schemas.microsoft.com/office/drawing/2014/main" id="{EEF1DA07-CD3B-4DB8-A0E4-CE24488F6B50}"/>
              </a:ext>
            </a:extLst>
          </xdr:cNvPr>
          <xdr:cNvSpPr/>
        </xdr:nvSpPr>
        <xdr:spPr>
          <a:xfrm>
            <a:off x="6731001" y="3488476"/>
            <a:ext cx="726684" cy="51994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991</a:t>
            </a:r>
          </a:p>
        </xdr:txBody>
      </xdr:sp>
      <xdr:sp macro="" textlink="">
        <xdr:nvSpPr>
          <xdr:cNvPr id="176" name="SimICA">
            <a:extLst>
              <a:ext uri="{FF2B5EF4-FFF2-40B4-BE49-F238E27FC236}">
                <a16:creationId xmlns:a16="http://schemas.microsoft.com/office/drawing/2014/main" id="{6429E378-A401-472B-AAD5-FD3D153ECCE5}"/>
              </a:ext>
            </a:extLst>
          </xdr:cNvPr>
          <xdr:cNvSpPr/>
        </xdr:nvSpPr>
        <xdr:spPr>
          <a:xfrm>
            <a:off x="6930588" y="5012631"/>
            <a:ext cx="726684" cy="51994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569</a:t>
            </a:r>
          </a:p>
        </xdr:txBody>
      </xdr:sp>
      <xdr:sp macro="" textlink="">
        <xdr:nvSpPr>
          <xdr:cNvPr id="177" name="SimJUN">
            <a:extLst>
              <a:ext uri="{FF2B5EF4-FFF2-40B4-BE49-F238E27FC236}">
                <a16:creationId xmlns:a16="http://schemas.microsoft.com/office/drawing/2014/main" id="{BEBD0CEC-82EA-4B14-AC46-D089B7D0DA18}"/>
              </a:ext>
            </a:extLst>
          </xdr:cNvPr>
          <xdr:cNvSpPr/>
        </xdr:nvSpPr>
        <xdr:spPr>
          <a:xfrm>
            <a:off x="7045001" y="4058808"/>
            <a:ext cx="942936" cy="51994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680</a:t>
            </a:r>
          </a:p>
        </xdr:txBody>
      </xdr:sp>
      <xdr:sp macro="" textlink="">
        <xdr:nvSpPr>
          <xdr:cNvPr id="178" name="SimLAL">
            <a:extLst>
              <a:ext uri="{FF2B5EF4-FFF2-40B4-BE49-F238E27FC236}">
                <a16:creationId xmlns:a16="http://schemas.microsoft.com/office/drawing/2014/main" id="{E0CCB20A-A62F-4F6F-9087-AD493C09E905}"/>
              </a:ext>
            </a:extLst>
          </xdr:cNvPr>
          <xdr:cNvSpPr/>
        </xdr:nvSpPr>
        <xdr:spPr>
          <a:xfrm>
            <a:off x="5735357" y="2948770"/>
            <a:ext cx="877759" cy="51994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499</a:t>
            </a:r>
          </a:p>
        </xdr:txBody>
      </xdr:sp>
      <xdr:sp macro="" textlink="">
        <xdr:nvSpPr>
          <xdr:cNvPr id="179" name="SimLAM">
            <a:extLst>
              <a:ext uri="{FF2B5EF4-FFF2-40B4-BE49-F238E27FC236}">
                <a16:creationId xmlns:a16="http://schemas.microsoft.com/office/drawing/2014/main" id="{8B6E1889-7556-4E09-937B-F19DFF92792B}"/>
              </a:ext>
            </a:extLst>
          </xdr:cNvPr>
          <xdr:cNvSpPr/>
        </xdr:nvSpPr>
        <xdr:spPr>
          <a:xfrm>
            <a:off x="5199147" y="2486407"/>
            <a:ext cx="909137" cy="51994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867</a:t>
            </a:r>
          </a:p>
        </xdr:txBody>
      </xdr:sp>
      <xdr:sp macro="" textlink="">
        <xdr:nvSpPr>
          <xdr:cNvPr id="180" name="SimLIM">
            <a:extLst>
              <a:ext uri="{FF2B5EF4-FFF2-40B4-BE49-F238E27FC236}">
                <a16:creationId xmlns:a16="http://schemas.microsoft.com/office/drawing/2014/main" id="{AF4D7035-2571-4626-BB6B-7426512C4ACE}"/>
              </a:ext>
            </a:extLst>
          </xdr:cNvPr>
          <xdr:cNvSpPr/>
        </xdr:nvSpPr>
        <xdr:spPr>
          <a:xfrm>
            <a:off x="6426953" y="3958552"/>
            <a:ext cx="726684" cy="51994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7 878</a:t>
            </a:r>
          </a:p>
        </xdr:txBody>
      </xdr:sp>
      <xdr:sp macro="" textlink="">
        <xdr:nvSpPr>
          <xdr:cNvPr id="181" name="SimLOR">
            <a:extLst>
              <a:ext uri="{FF2B5EF4-FFF2-40B4-BE49-F238E27FC236}">
                <a16:creationId xmlns:a16="http://schemas.microsoft.com/office/drawing/2014/main" id="{EF23DE56-E2E1-4199-8D43-D97FF5B6B19C}"/>
              </a:ext>
            </a:extLst>
          </xdr:cNvPr>
          <xdr:cNvSpPr/>
        </xdr:nvSpPr>
        <xdr:spPr>
          <a:xfrm>
            <a:off x="7223127" y="1722930"/>
            <a:ext cx="726684" cy="51994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819</a:t>
            </a:r>
          </a:p>
        </xdr:txBody>
      </xdr:sp>
      <xdr:sp macro="" textlink="">
        <xdr:nvSpPr>
          <xdr:cNvPr id="182" name="SimMAD">
            <a:extLst>
              <a:ext uri="{FF2B5EF4-FFF2-40B4-BE49-F238E27FC236}">
                <a16:creationId xmlns:a16="http://schemas.microsoft.com/office/drawing/2014/main" id="{1FA18C07-2F62-403A-BECD-018D522DC397}"/>
              </a:ext>
            </a:extLst>
          </xdr:cNvPr>
          <xdr:cNvSpPr/>
        </xdr:nvSpPr>
        <xdr:spPr>
          <a:xfrm>
            <a:off x="8516243" y="4230410"/>
            <a:ext cx="947733" cy="51994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262</a:t>
            </a:r>
          </a:p>
        </xdr:txBody>
      </xdr:sp>
      <xdr:sp macro="" textlink="">
        <xdr:nvSpPr>
          <xdr:cNvPr id="183" name="SimMOQ">
            <a:extLst>
              <a:ext uri="{FF2B5EF4-FFF2-40B4-BE49-F238E27FC236}">
                <a16:creationId xmlns:a16="http://schemas.microsoft.com/office/drawing/2014/main" id="{F1EF59E3-4FC1-49FB-BE49-ABD212F11DEB}"/>
              </a:ext>
            </a:extLst>
          </xdr:cNvPr>
          <xdr:cNvSpPr/>
        </xdr:nvSpPr>
        <xdr:spPr>
          <a:xfrm>
            <a:off x="8485632" y="5871110"/>
            <a:ext cx="714185" cy="51994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385</a:t>
            </a:r>
          </a:p>
        </xdr:txBody>
      </xdr:sp>
      <xdr:sp macro="" textlink="">
        <xdr:nvSpPr>
          <xdr:cNvPr id="184" name="SimPAS">
            <a:extLst>
              <a:ext uri="{FF2B5EF4-FFF2-40B4-BE49-F238E27FC236}">
                <a16:creationId xmlns:a16="http://schemas.microsoft.com/office/drawing/2014/main" id="{86293D18-5073-48C6-BE4F-149E93A3AF24}"/>
              </a:ext>
            </a:extLst>
          </xdr:cNvPr>
          <xdr:cNvSpPr/>
        </xdr:nvSpPr>
        <xdr:spPr>
          <a:xfrm>
            <a:off x="7017654" y="3677739"/>
            <a:ext cx="779330" cy="51994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810</a:t>
            </a:r>
          </a:p>
        </xdr:txBody>
      </xdr:sp>
      <xdr:sp macro="" textlink="">
        <xdr:nvSpPr>
          <xdr:cNvPr id="185" name="SimPIU">
            <a:extLst>
              <a:ext uri="{FF2B5EF4-FFF2-40B4-BE49-F238E27FC236}">
                <a16:creationId xmlns:a16="http://schemas.microsoft.com/office/drawing/2014/main" id="{1D3FCA6F-EA23-4F5C-91F7-5682FE3758D6}"/>
              </a:ext>
            </a:extLst>
          </xdr:cNvPr>
          <xdr:cNvSpPr/>
        </xdr:nvSpPr>
        <xdr:spPr>
          <a:xfrm>
            <a:off x="5286821" y="1925940"/>
            <a:ext cx="715738" cy="51994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380</a:t>
            </a:r>
          </a:p>
        </xdr:txBody>
      </xdr:sp>
      <xdr:sp macro="" textlink="">
        <xdr:nvSpPr>
          <xdr:cNvPr id="186" name="SimPUN">
            <a:extLst>
              <a:ext uri="{FF2B5EF4-FFF2-40B4-BE49-F238E27FC236}">
                <a16:creationId xmlns:a16="http://schemas.microsoft.com/office/drawing/2014/main" id="{3A4BFB91-DD55-433D-969C-8C2D11BDD547}"/>
              </a:ext>
            </a:extLst>
          </xdr:cNvPr>
          <xdr:cNvSpPr/>
        </xdr:nvSpPr>
        <xdr:spPr>
          <a:xfrm>
            <a:off x="8669513" y="5198934"/>
            <a:ext cx="983529" cy="51994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427</a:t>
            </a:r>
          </a:p>
        </xdr:txBody>
      </xdr:sp>
      <xdr:sp macro="" textlink="">
        <xdr:nvSpPr>
          <xdr:cNvPr id="187" name="SimSAN">
            <a:extLst>
              <a:ext uri="{FF2B5EF4-FFF2-40B4-BE49-F238E27FC236}">
                <a16:creationId xmlns:a16="http://schemas.microsoft.com/office/drawing/2014/main" id="{27B5B3A5-6CAD-4040-8DBF-395D8F25D15F}"/>
              </a:ext>
            </a:extLst>
          </xdr:cNvPr>
          <xdr:cNvSpPr/>
        </xdr:nvSpPr>
        <xdr:spPr>
          <a:xfrm>
            <a:off x="6454759" y="2635465"/>
            <a:ext cx="726684" cy="52663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241</a:t>
            </a:r>
          </a:p>
        </xdr:txBody>
      </xdr:sp>
      <xdr:sp macro="" textlink="">
        <xdr:nvSpPr>
          <xdr:cNvPr id="188" name="SimTUM">
            <a:extLst>
              <a:ext uri="{FF2B5EF4-FFF2-40B4-BE49-F238E27FC236}">
                <a16:creationId xmlns:a16="http://schemas.microsoft.com/office/drawing/2014/main" id="{F7033979-B780-43EB-B5EB-085CCAFFC567}"/>
              </a:ext>
            </a:extLst>
          </xdr:cNvPr>
          <xdr:cNvSpPr/>
        </xdr:nvSpPr>
        <xdr:spPr>
          <a:xfrm>
            <a:off x="5187416" y="1445851"/>
            <a:ext cx="712814" cy="526631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562</a:t>
            </a:r>
          </a:p>
        </xdr:txBody>
      </xdr:sp>
      <xdr:sp macro="" textlink="">
        <xdr:nvSpPr>
          <xdr:cNvPr id="189" name="SimUCA">
            <a:extLst>
              <a:ext uri="{FF2B5EF4-FFF2-40B4-BE49-F238E27FC236}">
                <a16:creationId xmlns:a16="http://schemas.microsoft.com/office/drawing/2014/main" id="{C91763B8-E719-475B-9CB4-355B23994EB8}"/>
              </a:ext>
            </a:extLst>
          </xdr:cNvPr>
          <xdr:cNvSpPr/>
        </xdr:nvSpPr>
        <xdr:spPr>
          <a:xfrm>
            <a:off x="7553425" y="3510039"/>
            <a:ext cx="726685" cy="51994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561</a:t>
            </a:r>
          </a:p>
        </xdr:txBody>
      </xdr:sp>
      <xdr:sp macro="" textlink="">
        <xdr:nvSpPr>
          <xdr:cNvPr id="190" name="SimTAC">
            <a:extLst>
              <a:ext uri="{FF2B5EF4-FFF2-40B4-BE49-F238E27FC236}">
                <a16:creationId xmlns:a16="http://schemas.microsoft.com/office/drawing/2014/main" id="{39CB3F04-4923-4F10-B9CB-35FBEC1B9619}"/>
              </a:ext>
            </a:extLst>
          </xdr:cNvPr>
          <xdr:cNvSpPr/>
        </xdr:nvSpPr>
        <xdr:spPr>
          <a:xfrm>
            <a:off x="8699182" y="6113477"/>
            <a:ext cx="723175" cy="526631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797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5/CIERRE%20DE%20MAYO/Res&#250;menes%20Estad&#237;sticos%20-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icidio"/>
      <sheetName val="Tentativa"/>
      <sheetName val="AP"/>
      <sheetName val="Linea 100"/>
      <sheetName val="CHAT 100"/>
      <sheetName val="SAU"/>
      <sheetName val="SAR - Casos"/>
      <sheetName val="SAR - Acciones"/>
      <sheetName val="CAI"/>
      <sheetName val="REVIESFO"/>
      <sheetName val="EE"/>
      <sheetName val="SAM "/>
      <sheetName val="HRT"/>
    </sheetNames>
    <sheetDataSet>
      <sheetData sheetId="0"/>
      <sheetData sheetId="1"/>
      <sheetData sheetId="2">
        <row r="20">
          <cell r="J20" t="str">
            <v>Enero</v>
          </cell>
          <cell r="K20">
            <v>5428</v>
          </cell>
        </row>
        <row r="21">
          <cell r="J21" t="str">
            <v>Febrero</v>
          </cell>
          <cell r="K21">
            <v>6838</v>
          </cell>
        </row>
        <row r="22">
          <cell r="J22" t="str">
            <v>Marzo</v>
          </cell>
          <cell r="K22">
            <v>9194</v>
          </cell>
        </row>
        <row r="23">
          <cell r="J23" t="str">
            <v>Abril</v>
          </cell>
          <cell r="K23">
            <v>9092</v>
          </cell>
        </row>
        <row r="24">
          <cell r="J24" t="str">
            <v>Mayo</v>
          </cell>
          <cell r="K24">
            <v>10499</v>
          </cell>
        </row>
        <row r="104">
          <cell r="N104" t="str">
            <v>d</v>
          </cell>
        </row>
        <row r="105">
          <cell r="M105" t="str">
            <v>Madre De Dios</v>
          </cell>
          <cell r="N105">
            <v>3324</v>
          </cell>
        </row>
        <row r="106">
          <cell r="M106" t="str">
            <v>Moquegua</v>
          </cell>
          <cell r="N106">
            <v>5110</v>
          </cell>
        </row>
        <row r="107">
          <cell r="M107" t="str">
            <v>Ucayali</v>
          </cell>
          <cell r="N107">
            <v>5732</v>
          </cell>
        </row>
        <row r="108">
          <cell r="M108" t="str">
            <v>Tumbes</v>
          </cell>
          <cell r="N108">
            <v>6003</v>
          </cell>
        </row>
        <row r="109">
          <cell r="M109" t="str">
            <v>Huancavelica</v>
          </cell>
          <cell r="N109">
            <v>8932</v>
          </cell>
        </row>
        <row r="110">
          <cell r="M110" t="str">
            <v>Amazonas</v>
          </cell>
          <cell r="N110">
            <v>8958</v>
          </cell>
        </row>
        <row r="111">
          <cell r="M111" t="str">
            <v>Loreto</v>
          </cell>
          <cell r="N111">
            <v>9408</v>
          </cell>
        </row>
        <row r="112">
          <cell r="M112" t="str">
            <v>Pasco</v>
          </cell>
          <cell r="N112">
            <v>9508</v>
          </cell>
        </row>
        <row r="113">
          <cell r="M113" t="str">
            <v>Tacna</v>
          </cell>
          <cell r="N113">
            <v>10144</v>
          </cell>
        </row>
        <row r="114">
          <cell r="M114" t="str">
            <v>Lambayeque</v>
          </cell>
          <cell r="N114">
            <v>10815</v>
          </cell>
        </row>
        <row r="115">
          <cell r="M115" t="str">
            <v>Huánuco</v>
          </cell>
          <cell r="N115">
            <v>12622</v>
          </cell>
        </row>
        <row r="116">
          <cell r="M116" t="str">
            <v>Apurímac</v>
          </cell>
          <cell r="N116">
            <v>15298</v>
          </cell>
        </row>
        <row r="117">
          <cell r="M117" t="str">
            <v>Cajamarca</v>
          </cell>
          <cell r="N117">
            <v>15813</v>
          </cell>
        </row>
        <row r="118">
          <cell r="M118" t="str">
            <v>Piura</v>
          </cell>
          <cell r="N118">
            <v>15866</v>
          </cell>
        </row>
        <row r="119">
          <cell r="M119" t="str">
            <v>Puno</v>
          </cell>
          <cell r="N119">
            <v>16207</v>
          </cell>
        </row>
        <row r="120">
          <cell r="M120" t="str">
            <v>Callao</v>
          </cell>
          <cell r="N120">
            <v>16220</v>
          </cell>
        </row>
        <row r="121">
          <cell r="M121" t="str">
            <v>Ayacucho</v>
          </cell>
          <cell r="N121">
            <v>17863</v>
          </cell>
        </row>
        <row r="122">
          <cell r="M122" t="str">
            <v>Áncash</v>
          </cell>
          <cell r="N122">
            <v>19830</v>
          </cell>
        </row>
        <row r="123">
          <cell r="M123" t="str">
            <v>San Martín</v>
          </cell>
          <cell r="N123">
            <v>21209</v>
          </cell>
        </row>
        <row r="124">
          <cell r="M124" t="str">
            <v>Ica</v>
          </cell>
          <cell r="N124">
            <v>21359</v>
          </cell>
        </row>
        <row r="125">
          <cell r="M125" t="str">
            <v>Lima Provincia</v>
          </cell>
          <cell r="N125">
            <v>23394</v>
          </cell>
        </row>
        <row r="126">
          <cell r="M126" t="str">
            <v>La Libertad</v>
          </cell>
          <cell r="N126">
            <v>27923</v>
          </cell>
        </row>
        <row r="127">
          <cell r="M127" t="str">
            <v>Arequipa</v>
          </cell>
          <cell r="N127">
            <v>31886</v>
          </cell>
        </row>
        <row r="128">
          <cell r="M128" t="str">
            <v>Cusco</v>
          </cell>
          <cell r="N128">
            <v>32755</v>
          </cell>
        </row>
        <row r="129">
          <cell r="M129" t="str">
            <v>Junín</v>
          </cell>
          <cell r="N129">
            <v>40107</v>
          </cell>
        </row>
        <row r="130">
          <cell r="M130" t="str">
            <v>Lima Metropolitana</v>
          </cell>
          <cell r="N130">
            <v>71050</v>
          </cell>
        </row>
        <row r="144">
          <cell r="D144" t="str">
            <v>Mujer</v>
          </cell>
          <cell r="E144" t="str">
            <v>Hombre</v>
          </cell>
        </row>
        <row r="150">
          <cell r="D150">
            <v>412943</v>
          </cell>
          <cell r="E150">
            <v>272725</v>
          </cell>
        </row>
        <row r="252">
          <cell r="P252" t="str">
            <v>Mujer</v>
          </cell>
          <cell r="Q252" t="str">
            <v>Hombre</v>
          </cell>
        </row>
        <row r="253">
          <cell r="L253" t="str">
            <v>Urbana</v>
          </cell>
          <cell r="P253">
            <v>355893</v>
          </cell>
          <cell r="Q253">
            <v>243886</v>
          </cell>
        </row>
        <row r="254">
          <cell r="L254" t="str">
            <v>Rural</v>
          </cell>
          <cell r="P254">
            <v>57050</v>
          </cell>
          <cell r="Q254">
            <v>28839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1B1B-8AAA-464F-B8ED-07656BE46F1A}">
  <sheetPr>
    <tabColor theme="1" tint="0.14999847407452621"/>
  </sheetPr>
  <dimension ref="A1:CJ363"/>
  <sheetViews>
    <sheetView showGridLines="0" tabSelected="1" view="pageBreakPreview" zoomScale="87" zoomScaleNormal="80" zoomScaleSheetLayoutView="87" workbookViewId="0">
      <selection activeCell="A400" sqref="A400"/>
    </sheetView>
  </sheetViews>
  <sheetFormatPr baseColWidth="10" defaultColWidth="11.42578125" defaultRowHeight="16.5" x14ac:dyDescent="0.3"/>
  <cols>
    <col min="1" max="1" width="1.5703125" style="2" customWidth="1"/>
    <col min="2" max="2" width="13.28515625" style="2" customWidth="1"/>
    <col min="3" max="3" width="11.28515625" style="2" customWidth="1"/>
    <col min="4" max="4" width="11.7109375" style="2" customWidth="1"/>
    <col min="5" max="5" width="13.5703125" style="2" customWidth="1"/>
    <col min="6" max="6" width="14.28515625" style="2" customWidth="1"/>
    <col min="7" max="7" width="15.28515625" style="2" customWidth="1"/>
    <col min="8" max="10" width="14.28515625" style="2" customWidth="1"/>
    <col min="11" max="11" width="11.5703125" style="2" customWidth="1"/>
    <col min="12" max="12" width="11.28515625" style="2" customWidth="1"/>
    <col min="13" max="14" width="15.42578125" style="2" customWidth="1"/>
    <col min="15" max="15" width="14.7109375" style="2" customWidth="1"/>
    <col min="16" max="16" width="12.7109375" style="2" customWidth="1"/>
    <col min="17" max="17" width="12.42578125" style="2" customWidth="1"/>
    <col min="18" max="18" width="11.140625" style="2" customWidth="1"/>
    <col min="19" max="19" width="2.28515625" style="2" customWidth="1"/>
    <col min="20" max="20" width="4.42578125" style="2" customWidth="1"/>
    <col min="21" max="22" width="13.28515625" style="2" customWidth="1"/>
    <col min="23" max="23" width="13" style="2" customWidth="1"/>
    <col min="24" max="24" width="13" style="5" customWidth="1"/>
    <col min="25" max="25" width="10.7109375" style="5" bestFit="1" customWidth="1"/>
    <col min="26" max="26" width="7.5703125" style="5" bestFit="1" customWidth="1"/>
    <col min="27" max="27" width="8.7109375" style="5" bestFit="1" customWidth="1"/>
    <col min="28" max="28" width="10.7109375" style="5" bestFit="1" customWidth="1"/>
    <col min="29" max="29" width="7.5703125" style="5" bestFit="1" customWidth="1"/>
    <col min="30" max="30" width="8.7109375" style="5" bestFit="1" customWidth="1"/>
    <col min="31" max="31" width="10.7109375" style="5" bestFit="1" customWidth="1"/>
    <col min="32" max="32" width="7.5703125" style="5" bestFit="1" customWidth="1"/>
    <col min="33" max="33" width="8.7109375" style="5" bestFit="1" customWidth="1"/>
    <col min="34" max="34" width="10.7109375" style="5" bestFit="1" customWidth="1"/>
    <col min="35" max="35" width="7.5703125" style="5" bestFit="1" customWidth="1"/>
    <col min="36" max="36" width="8.7109375" style="5" bestFit="1" customWidth="1"/>
    <col min="37" max="37" width="10.7109375" style="5" bestFit="1" customWidth="1"/>
    <col min="38" max="38" width="7.5703125" style="5" bestFit="1" customWidth="1"/>
    <col min="39" max="39" width="7" style="5" bestFit="1" customWidth="1"/>
    <col min="40" max="40" width="10.7109375" style="5" bestFit="1" customWidth="1"/>
    <col min="41" max="41" width="7.5703125" style="5" bestFit="1" customWidth="1"/>
    <col min="42" max="42" width="7" style="5" bestFit="1" customWidth="1"/>
    <col min="43" max="43" width="10.7109375" style="5" bestFit="1" customWidth="1"/>
    <col min="44" max="44" width="7.5703125" style="5" bestFit="1" customWidth="1"/>
    <col min="45" max="45" width="7" style="5" bestFit="1" customWidth="1"/>
    <col min="46" max="46" width="10.7109375" style="5" bestFit="1" customWidth="1"/>
    <col min="47" max="47" width="7.5703125" style="5" bestFit="1" customWidth="1"/>
    <col min="48" max="48" width="7" style="5" bestFit="1" customWidth="1"/>
    <col min="49" max="49" width="10.7109375" style="5" bestFit="1" customWidth="1"/>
    <col min="50" max="50" width="7.5703125" style="5" bestFit="1" customWidth="1"/>
    <col min="51" max="51" width="7" style="5" bestFit="1" customWidth="1"/>
    <col min="52" max="52" width="10.7109375" style="5" bestFit="1" customWidth="1"/>
    <col min="53" max="53" width="7.5703125" style="5" bestFit="1" customWidth="1"/>
    <col min="54" max="54" width="7" style="5" bestFit="1" customWidth="1"/>
    <col min="55" max="16384" width="11.42578125" style="2"/>
  </cols>
  <sheetData>
    <row r="1" spans="2:54" x14ac:dyDescent="0.3">
      <c r="B1" s="1"/>
      <c r="I1" s="3"/>
      <c r="L1" s="3"/>
      <c r="Q1" s="3"/>
      <c r="T1" s="3"/>
      <c r="V1" s="3"/>
      <c r="X1" s="4"/>
      <c r="AA1" s="4"/>
      <c r="AD1" s="4"/>
      <c r="AG1" s="4"/>
      <c r="AJ1" s="4"/>
    </row>
    <row r="3" spans="2:54" x14ac:dyDescent="0.3">
      <c r="M3" s="6"/>
    </row>
    <row r="4" spans="2:54" ht="40.5" customHeight="1" x14ac:dyDescent="0.3"/>
    <row r="5" spans="2:54" ht="12" customHeight="1" x14ac:dyDescent="0.3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</row>
    <row r="6" spans="2:54" s="13" customFormat="1" ht="23.25" customHeight="1" x14ac:dyDescent="0.3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/>
      <c r="T6" s="10"/>
      <c r="U6" s="10"/>
      <c r="V6" s="10"/>
      <c r="W6" s="10"/>
      <c r="X6" s="11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2:54" ht="27.75" customHeight="1" x14ac:dyDescent="0.3">
      <c r="B7" s="9" t="s">
        <v>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8"/>
      <c r="T7" s="14"/>
      <c r="U7" s="14"/>
      <c r="V7" s="14"/>
      <c r="W7" s="14"/>
      <c r="X7" s="11"/>
    </row>
    <row r="8" spans="2:54" ht="11.25" customHeight="1" x14ac:dyDescent="0.3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15"/>
      <c r="U8" s="15"/>
      <c r="V8" s="15"/>
      <c r="W8" s="15"/>
      <c r="X8" s="11"/>
    </row>
    <row r="9" spans="2:54" ht="23.25" customHeight="1" x14ac:dyDescent="0.3">
      <c r="B9" s="15" t="s">
        <v>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8"/>
      <c r="T9" s="15"/>
      <c r="U9" s="15"/>
      <c r="V9" s="15"/>
      <c r="W9" s="15"/>
      <c r="X9" s="11"/>
    </row>
    <row r="10" spans="2:54" ht="7.5" customHeight="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6"/>
      <c r="R10" s="16"/>
      <c r="S10" s="8"/>
      <c r="T10" s="8"/>
      <c r="U10" s="8"/>
      <c r="V10" s="8"/>
      <c r="W10" s="8"/>
      <c r="X10" s="17"/>
    </row>
    <row r="11" spans="2:54" ht="7.5" customHeight="1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6"/>
      <c r="R11" s="16"/>
      <c r="S11" s="8"/>
      <c r="T11" s="8"/>
      <c r="U11" s="8"/>
      <c r="V11" s="8"/>
      <c r="W11" s="8"/>
      <c r="X11" s="17"/>
    </row>
    <row r="12" spans="2:54" ht="7.5" customHeight="1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6"/>
      <c r="R12" s="16"/>
      <c r="S12" s="8"/>
      <c r="T12" s="8"/>
      <c r="U12" s="8"/>
      <c r="V12" s="8"/>
      <c r="W12" s="8"/>
      <c r="X12" s="17"/>
    </row>
    <row r="13" spans="2:54" ht="18" customHeight="1" x14ac:dyDescent="0.3"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5" spans="2:54" ht="30" customHeight="1" x14ac:dyDescent="0.3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</row>
    <row r="16" spans="2:54" ht="36.6" customHeight="1" x14ac:dyDescent="0.3">
      <c r="C16" s="20" t="s">
        <v>3</v>
      </c>
      <c r="D16" s="20"/>
      <c r="E16" s="20"/>
      <c r="F16" s="20"/>
      <c r="G16" s="20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19"/>
    </row>
    <row r="17" spans="2:24" ht="27" customHeight="1" x14ac:dyDescent="0.3">
      <c r="B17" s="21"/>
      <c r="C17" s="21"/>
      <c r="D17" s="21"/>
      <c r="E17" s="21"/>
      <c r="F17" s="21"/>
      <c r="G17" s="21"/>
      <c r="H17" s="21"/>
      <c r="L17" s="21"/>
      <c r="M17" s="21"/>
      <c r="R17" s="21"/>
      <c r="S17" s="21"/>
      <c r="T17" s="21"/>
      <c r="U17" s="21"/>
      <c r="V17" s="21"/>
      <c r="W17" s="21"/>
      <c r="X17" s="19"/>
    </row>
    <row r="18" spans="2:24" ht="21" customHeight="1" x14ac:dyDescent="0.3">
      <c r="E18" s="21"/>
      <c r="F18" s="21"/>
      <c r="G18" s="21"/>
      <c r="H18" s="21"/>
      <c r="J18" s="22" t="s">
        <v>4</v>
      </c>
      <c r="K18" s="23" t="s">
        <v>5</v>
      </c>
      <c r="L18" s="24"/>
      <c r="M18" s="21"/>
      <c r="R18" s="21"/>
      <c r="S18" s="21"/>
      <c r="T18" s="21"/>
      <c r="U18" s="21"/>
      <c r="V18" s="21"/>
      <c r="W18" s="21"/>
      <c r="X18" s="19"/>
    </row>
    <row r="19" spans="2:24" ht="21" customHeight="1" x14ac:dyDescent="0.3">
      <c r="E19" s="21"/>
      <c r="F19" s="21"/>
      <c r="G19" s="21"/>
      <c r="H19" s="21"/>
      <c r="J19" s="22"/>
      <c r="K19" s="23"/>
      <c r="L19" s="24"/>
      <c r="M19" s="21"/>
      <c r="R19" s="21"/>
      <c r="S19" s="21"/>
      <c r="T19" s="21"/>
      <c r="U19" s="21"/>
      <c r="V19" s="21"/>
      <c r="W19" s="21"/>
      <c r="X19" s="19"/>
    </row>
    <row r="20" spans="2:24" ht="21" customHeight="1" x14ac:dyDescent="0.3">
      <c r="E20" s="21"/>
      <c r="F20" s="21"/>
      <c r="G20" s="21"/>
      <c r="H20" s="21"/>
      <c r="J20" s="25" t="s">
        <v>6</v>
      </c>
      <c r="K20" s="26">
        <v>5428</v>
      </c>
      <c r="L20" s="26"/>
      <c r="M20" s="21"/>
      <c r="R20" s="21"/>
      <c r="S20" s="21"/>
      <c r="T20" s="21"/>
      <c r="U20" s="21"/>
      <c r="V20" s="21"/>
      <c r="W20" s="21"/>
      <c r="X20" s="19"/>
    </row>
    <row r="21" spans="2:24" ht="21" customHeight="1" x14ac:dyDescent="0.3">
      <c r="E21" s="21"/>
      <c r="F21" s="21"/>
      <c r="G21" s="21"/>
      <c r="H21" s="21"/>
      <c r="J21" s="27" t="s">
        <v>7</v>
      </c>
      <c r="K21" s="28">
        <v>6838</v>
      </c>
      <c r="L21" s="28"/>
      <c r="M21" s="21"/>
      <c r="R21" s="21"/>
      <c r="S21" s="21"/>
      <c r="T21" s="21"/>
      <c r="U21" s="21"/>
      <c r="V21" s="21"/>
      <c r="W21" s="21"/>
      <c r="X21" s="19"/>
    </row>
    <row r="22" spans="2:24" ht="21" customHeight="1" x14ac:dyDescent="0.3">
      <c r="E22" s="21"/>
      <c r="F22" s="21"/>
      <c r="G22" s="21"/>
      <c r="H22" s="21"/>
      <c r="J22" s="27" t="s">
        <v>8</v>
      </c>
      <c r="K22" s="28">
        <v>9194</v>
      </c>
      <c r="L22" s="28"/>
      <c r="M22" s="21"/>
      <c r="R22" s="21"/>
      <c r="S22" s="21"/>
      <c r="T22" s="21"/>
      <c r="U22" s="21"/>
      <c r="V22" s="21"/>
      <c r="W22" s="21"/>
      <c r="X22" s="19"/>
    </row>
    <row r="23" spans="2:24" ht="21" customHeight="1" x14ac:dyDescent="0.3">
      <c r="E23" s="21"/>
      <c r="F23" s="21"/>
      <c r="G23" s="21"/>
      <c r="H23" s="21"/>
      <c r="J23" s="27" t="s">
        <v>9</v>
      </c>
      <c r="K23" s="28">
        <v>9092</v>
      </c>
      <c r="L23" s="28"/>
      <c r="M23" s="21"/>
      <c r="R23" s="21"/>
      <c r="S23" s="21"/>
      <c r="T23" s="21"/>
      <c r="U23" s="21"/>
      <c r="V23" s="21"/>
      <c r="W23" s="21"/>
      <c r="X23" s="19"/>
    </row>
    <row r="24" spans="2:24" ht="21" customHeight="1" thickBot="1" x14ac:dyDescent="0.35">
      <c r="E24" s="21"/>
      <c r="F24" s="21"/>
      <c r="G24" s="21"/>
      <c r="H24" s="21"/>
      <c r="J24" s="27" t="s">
        <v>10</v>
      </c>
      <c r="K24" s="28">
        <v>10499</v>
      </c>
      <c r="L24" s="28"/>
      <c r="M24" s="21"/>
      <c r="R24" s="21"/>
      <c r="S24" s="21"/>
      <c r="T24" s="21"/>
      <c r="U24" s="21"/>
      <c r="V24" s="21"/>
      <c r="W24" s="21"/>
      <c r="X24" s="19"/>
    </row>
    <row r="25" spans="2:24" ht="21" customHeight="1" x14ac:dyDescent="0.3">
      <c r="E25" s="21"/>
      <c r="F25" s="21"/>
      <c r="G25" s="21"/>
      <c r="H25" s="21"/>
      <c r="J25" s="29" t="s">
        <v>5</v>
      </c>
      <c r="K25" s="30">
        <f>SUM(K20:L24)</f>
        <v>41051</v>
      </c>
      <c r="L25" s="30"/>
      <c r="M25" s="21"/>
      <c r="R25" s="21"/>
      <c r="S25" s="21"/>
      <c r="T25" s="21"/>
      <c r="U25" s="21"/>
      <c r="V25" s="21"/>
      <c r="W25" s="21"/>
      <c r="X25" s="19"/>
    </row>
    <row r="26" spans="2:24" ht="21" customHeight="1" x14ac:dyDescent="0.3">
      <c r="E26" s="21"/>
      <c r="F26" s="21"/>
      <c r="G26" s="21"/>
      <c r="H26" s="21"/>
      <c r="J26"/>
      <c r="K26"/>
      <c r="L26"/>
      <c r="M26" s="21"/>
      <c r="R26" s="21"/>
      <c r="S26" s="21"/>
      <c r="T26" s="21"/>
      <c r="U26" s="21"/>
      <c r="V26" s="21"/>
      <c r="W26" s="21"/>
      <c r="X26" s="19"/>
    </row>
    <row r="27" spans="2:24" ht="21" customHeight="1" x14ac:dyDescent="0.3">
      <c r="E27" s="21"/>
      <c r="F27" s="21"/>
      <c r="G27" s="21"/>
      <c r="H27" s="21"/>
      <c r="M27" s="21"/>
      <c r="R27" s="21"/>
      <c r="S27" s="21"/>
      <c r="T27" s="21"/>
      <c r="U27" s="21"/>
      <c r="V27" s="21"/>
      <c r="W27" s="21"/>
      <c r="X27" s="19"/>
    </row>
    <row r="28" spans="2:24" ht="21" customHeight="1" x14ac:dyDescent="0.3">
      <c r="E28" s="21"/>
      <c r="F28" s="21"/>
      <c r="G28" s="21"/>
      <c r="H28" s="21"/>
      <c r="I28" s="21"/>
      <c r="J28" s="21"/>
      <c r="K28" s="21"/>
      <c r="L28" s="21"/>
      <c r="M28" s="21"/>
      <c r="R28" s="21"/>
      <c r="S28" s="21"/>
      <c r="T28" s="21"/>
      <c r="U28" s="21"/>
      <c r="V28" s="21"/>
      <c r="W28" s="21"/>
      <c r="X28" s="19"/>
    </row>
    <row r="29" spans="2:24" ht="21" customHeight="1" x14ac:dyDescent="0.3">
      <c r="E29" s="21"/>
      <c r="F29" s="21"/>
      <c r="G29" s="21"/>
      <c r="H29" s="21"/>
      <c r="I29" s="21"/>
      <c r="J29" s="21"/>
      <c r="K29" s="21"/>
      <c r="L29" s="21"/>
      <c r="M29" s="21"/>
      <c r="R29" s="21"/>
      <c r="S29" s="21"/>
      <c r="T29" s="21"/>
      <c r="U29" s="21"/>
      <c r="V29" s="21"/>
      <c r="W29" s="21"/>
      <c r="X29" s="19"/>
    </row>
    <row r="30" spans="2:24" ht="21" customHeight="1" x14ac:dyDescent="0.3">
      <c r="E30" s="21"/>
      <c r="F30" s="21"/>
      <c r="G30" s="21"/>
      <c r="H30" s="21"/>
      <c r="I30" s="21"/>
      <c r="J30" s="21"/>
      <c r="K30" s="21"/>
      <c r="L30" s="21"/>
      <c r="M30" s="21"/>
      <c r="R30" s="21"/>
      <c r="S30" s="21"/>
      <c r="T30" s="21"/>
      <c r="U30" s="21"/>
      <c r="V30" s="21"/>
      <c r="W30" s="21"/>
      <c r="X30" s="19"/>
    </row>
    <row r="31" spans="2:24" ht="21" customHeight="1" x14ac:dyDescent="0.3">
      <c r="E31" s="21"/>
      <c r="F31" s="21"/>
      <c r="G31" s="21"/>
      <c r="H31" s="21"/>
      <c r="I31" s="21"/>
      <c r="J31" s="22" t="s">
        <v>4</v>
      </c>
      <c r="K31" s="31" t="s">
        <v>5</v>
      </c>
      <c r="L31" s="32"/>
      <c r="M31" s="33" t="s">
        <v>11</v>
      </c>
      <c r="N31" s="33" t="s">
        <v>12</v>
      </c>
      <c r="O31" s="33" t="s">
        <v>13</v>
      </c>
      <c r="P31" s="33" t="s">
        <v>14</v>
      </c>
      <c r="Q31" s="23" t="s">
        <v>15</v>
      </c>
      <c r="R31" s="21"/>
      <c r="S31" s="21"/>
      <c r="T31" s="21"/>
      <c r="U31" s="21"/>
      <c r="V31" s="21"/>
      <c r="W31" s="21"/>
      <c r="X31" s="19"/>
    </row>
    <row r="32" spans="2:24" ht="23.25" customHeight="1" x14ac:dyDescent="0.3">
      <c r="E32" s="21"/>
      <c r="F32" s="21"/>
      <c r="G32" s="21"/>
      <c r="H32" s="21"/>
      <c r="J32" s="22"/>
      <c r="K32" s="31"/>
      <c r="L32" s="32"/>
      <c r="M32" s="33"/>
      <c r="N32" s="33"/>
      <c r="O32" s="33"/>
      <c r="P32" s="33"/>
      <c r="Q32" s="23"/>
      <c r="T32" s="21"/>
      <c r="U32" s="21"/>
      <c r="V32" s="21"/>
      <c r="W32" s="21"/>
      <c r="X32" s="19"/>
    </row>
    <row r="33" spans="2:24" ht="21" customHeight="1" x14ac:dyDescent="0.3">
      <c r="E33" s="21"/>
      <c r="F33" s="21"/>
      <c r="G33" s="21"/>
      <c r="H33" s="21"/>
      <c r="J33" s="25" t="s">
        <v>6</v>
      </c>
      <c r="K33" s="26">
        <f>SUM(M33:Q33)</f>
        <v>5428</v>
      </c>
      <c r="L33" s="26"/>
      <c r="M33" s="34">
        <v>86</v>
      </c>
      <c r="N33" s="34">
        <v>3</v>
      </c>
      <c r="O33" s="34">
        <v>2915</v>
      </c>
      <c r="P33" s="34">
        <v>750</v>
      </c>
      <c r="Q33" s="34">
        <v>1674</v>
      </c>
      <c r="T33" s="21"/>
      <c r="U33" s="21"/>
      <c r="V33" s="21"/>
      <c r="W33" s="21"/>
      <c r="X33" s="19"/>
    </row>
    <row r="34" spans="2:24" ht="21" customHeight="1" x14ac:dyDescent="0.3">
      <c r="E34" s="21"/>
      <c r="F34" s="21"/>
      <c r="G34" s="21"/>
      <c r="H34" s="21"/>
      <c r="J34" s="27" t="s">
        <v>7</v>
      </c>
      <c r="K34" s="26">
        <f t="shared" ref="K34:K37" si="0">SUM(M34:Q34)</f>
        <v>6838</v>
      </c>
      <c r="L34" s="26"/>
      <c r="M34" s="34">
        <v>185</v>
      </c>
      <c r="N34" s="34">
        <v>0</v>
      </c>
      <c r="O34" s="34">
        <v>2961</v>
      </c>
      <c r="P34" s="34">
        <v>802</v>
      </c>
      <c r="Q34" s="34">
        <v>2890</v>
      </c>
      <c r="T34" s="21"/>
      <c r="U34" s="21"/>
      <c r="V34" s="21"/>
      <c r="W34" s="21"/>
      <c r="X34" s="19"/>
    </row>
    <row r="35" spans="2:24" ht="21" customHeight="1" x14ac:dyDescent="0.3">
      <c r="E35" s="21"/>
      <c r="F35" s="21"/>
      <c r="G35" s="21"/>
      <c r="H35" s="21"/>
      <c r="J35" s="27" t="s">
        <v>8</v>
      </c>
      <c r="K35" s="26">
        <f t="shared" si="0"/>
        <v>9194</v>
      </c>
      <c r="L35" s="26"/>
      <c r="M35" s="34">
        <v>232</v>
      </c>
      <c r="N35" s="34">
        <v>18</v>
      </c>
      <c r="O35" s="34">
        <v>4317</v>
      </c>
      <c r="P35" s="34">
        <v>1048</v>
      </c>
      <c r="Q35" s="34">
        <v>3579</v>
      </c>
      <c r="T35" s="21"/>
      <c r="U35" s="21"/>
      <c r="V35" s="21"/>
      <c r="W35" s="21"/>
      <c r="X35" s="19"/>
    </row>
    <row r="36" spans="2:24" ht="21" customHeight="1" x14ac:dyDescent="0.3">
      <c r="E36" s="21"/>
      <c r="F36" s="21"/>
      <c r="G36" s="21"/>
      <c r="H36" s="21"/>
      <c r="J36" s="27" t="s">
        <v>9</v>
      </c>
      <c r="K36" s="26">
        <f t="shared" si="0"/>
        <v>9092</v>
      </c>
      <c r="L36" s="26"/>
      <c r="M36" s="34">
        <v>248</v>
      </c>
      <c r="N36" s="34">
        <v>120</v>
      </c>
      <c r="O36" s="34">
        <v>3800</v>
      </c>
      <c r="P36" s="34">
        <v>1326</v>
      </c>
      <c r="Q36" s="34">
        <v>3598</v>
      </c>
      <c r="T36" s="21"/>
      <c r="U36" s="21"/>
      <c r="V36" s="21"/>
      <c r="W36" s="21"/>
      <c r="X36" s="19"/>
    </row>
    <row r="37" spans="2:24" ht="21" customHeight="1" thickBot="1" x14ac:dyDescent="0.35">
      <c r="E37" s="21"/>
      <c r="F37" s="21"/>
      <c r="G37" s="21"/>
      <c r="H37" s="21"/>
      <c r="J37" s="27" t="s">
        <v>10</v>
      </c>
      <c r="K37" s="26">
        <f t="shared" si="0"/>
        <v>10499</v>
      </c>
      <c r="L37" s="26"/>
      <c r="M37" s="34">
        <v>434</v>
      </c>
      <c r="N37" s="34">
        <v>227</v>
      </c>
      <c r="O37" s="34">
        <v>4070</v>
      </c>
      <c r="P37" s="34">
        <v>1375</v>
      </c>
      <c r="Q37" s="34">
        <v>4393</v>
      </c>
      <c r="T37" s="21"/>
      <c r="U37" s="21"/>
      <c r="V37" s="21"/>
      <c r="W37" s="21"/>
      <c r="X37" s="19"/>
    </row>
    <row r="38" spans="2:24" ht="25.15" customHeight="1" x14ac:dyDescent="0.3">
      <c r="B38" s="35"/>
      <c r="C38" s="36" t="s">
        <v>16</v>
      </c>
      <c r="D38" s="37"/>
      <c r="E38" s="21"/>
      <c r="F38" s="21"/>
      <c r="G38" s="21"/>
      <c r="H38" s="21"/>
      <c r="J38" s="38" t="s">
        <v>5</v>
      </c>
      <c r="K38" s="30">
        <f>SUM(K33:L37)</f>
        <v>41051</v>
      </c>
      <c r="L38" s="30"/>
      <c r="M38" s="39">
        <f>SUM(M33:M37)</f>
        <v>1185</v>
      </c>
      <c r="N38" s="39">
        <f t="shared" ref="N38:Q38" si="1">SUM(N33:N37)</f>
        <v>368</v>
      </c>
      <c r="O38" s="39">
        <f t="shared" si="1"/>
        <v>18063</v>
      </c>
      <c r="P38" s="39">
        <f t="shared" si="1"/>
        <v>5301</v>
      </c>
      <c r="Q38" s="39">
        <f t="shared" si="1"/>
        <v>16134</v>
      </c>
      <c r="R38" s="21"/>
      <c r="S38" s="21"/>
      <c r="T38" s="21"/>
      <c r="U38" s="21"/>
      <c r="V38" s="21"/>
      <c r="W38" s="21"/>
      <c r="X38" s="19"/>
    </row>
    <row r="39" spans="2:24" ht="20.25" customHeight="1" x14ac:dyDescent="0.3">
      <c r="B39" s="40"/>
      <c r="C39" s="36" t="s">
        <v>17</v>
      </c>
      <c r="D39" s="37"/>
      <c r="E39" s="21"/>
      <c r="L39" s="21"/>
      <c r="M39" s="21"/>
      <c r="R39" s="21"/>
      <c r="S39" s="21"/>
      <c r="T39" s="21"/>
      <c r="U39" s="21"/>
      <c r="V39" s="21"/>
      <c r="W39" s="21"/>
      <c r="X39" s="19"/>
    </row>
    <row r="40" spans="2:24" ht="30" customHeight="1" x14ac:dyDescent="0.3">
      <c r="B40" s="41"/>
      <c r="C40" s="36" t="s">
        <v>18</v>
      </c>
      <c r="D40" s="37"/>
      <c r="E40" s="21"/>
      <c r="L40" s="21"/>
      <c r="M40" s="21"/>
      <c r="R40" s="21"/>
      <c r="S40" s="21"/>
      <c r="T40" s="21"/>
      <c r="U40" s="21"/>
      <c r="V40" s="21"/>
      <c r="W40" s="21"/>
      <c r="X40" s="19"/>
    </row>
    <row r="41" spans="2:24" ht="30" customHeight="1" x14ac:dyDescent="0.3">
      <c r="B41" s="42"/>
      <c r="C41" s="36" t="s">
        <v>19</v>
      </c>
      <c r="D41" s="37"/>
      <c r="J41" s="43"/>
      <c r="K41" s="43"/>
      <c r="L41" s="43"/>
      <c r="M41" s="43"/>
      <c r="N41" s="43"/>
      <c r="O41" s="43"/>
      <c r="P41" s="43"/>
      <c r="Q41" s="43"/>
      <c r="R41" s="43"/>
      <c r="S41" s="21"/>
      <c r="T41" s="21"/>
      <c r="U41" s="21"/>
      <c r="V41" s="21"/>
      <c r="W41" s="21"/>
      <c r="X41" s="19"/>
    </row>
    <row r="42" spans="2:24" ht="30" customHeight="1" x14ac:dyDescent="0.3">
      <c r="B42" s="44"/>
      <c r="C42" s="36" t="s">
        <v>20</v>
      </c>
      <c r="D42" s="37"/>
      <c r="J42" s="43"/>
      <c r="K42" s="43"/>
      <c r="L42" s="43"/>
      <c r="M42" s="43"/>
      <c r="N42" s="43"/>
      <c r="O42" s="43"/>
      <c r="P42" s="43"/>
      <c r="Q42" s="43"/>
      <c r="R42" s="43"/>
      <c r="S42" s="21"/>
      <c r="T42" s="21"/>
      <c r="U42" s="21"/>
      <c r="V42" s="21"/>
      <c r="W42" s="21"/>
      <c r="X42" s="19"/>
    </row>
    <row r="43" spans="2:24" ht="28.5" customHeight="1" x14ac:dyDescent="0.3">
      <c r="B43" s="45"/>
      <c r="C43" s="36" t="s">
        <v>21</v>
      </c>
      <c r="D43" s="37"/>
      <c r="P43" s="43"/>
      <c r="U43" s="21"/>
      <c r="V43" s="21"/>
      <c r="W43" s="21"/>
      <c r="X43" s="19"/>
    </row>
    <row r="44" spans="2:24" ht="28.5" customHeight="1" x14ac:dyDescent="0.3">
      <c r="L44" s="24" t="s">
        <v>22</v>
      </c>
      <c r="M44" s="22"/>
      <c r="N44" s="46" t="s">
        <v>5</v>
      </c>
      <c r="O44" s="47" t="s">
        <v>23</v>
      </c>
      <c r="P44" s="43"/>
      <c r="U44" s="21"/>
      <c r="V44" s="21"/>
      <c r="W44" s="21"/>
      <c r="X44" s="19"/>
    </row>
    <row r="45" spans="2:24" ht="18.600000000000001" customHeight="1" x14ac:dyDescent="0.3">
      <c r="L45" s="48" t="s">
        <v>24</v>
      </c>
      <c r="M45" s="48"/>
      <c r="N45" s="49">
        <v>20063</v>
      </c>
      <c r="O45" s="50">
        <f>N45/$N$48</f>
        <v>0.48873352658887725</v>
      </c>
      <c r="P45" s="43"/>
      <c r="U45" s="21"/>
      <c r="V45" s="21"/>
      <c r="W45" s="21"/>
      <c r="X45" s="19"/>
    </row>
    <row r="46" spans="2:24" ht="18.600000000000001" customHeight="1" x14ac:dyDescent="0.3">
      <c r="L46" s="51" t="s">
        <v>25</v>
      </c>
      <c r="M46" s="51"/>
      <c r="N46" s="34">
        <v>19074</v>
      </c>
      <c r="O46" s="52">
        <f>N46/$N$48</f>
        <v>0.46464154344595748</v>
      </c>
      <c r="P46" s="43"/>
      <c r="U46" s="21"/>
      <c r="V46" s="21"/>
      <c r="W46" s="21"/>
      <c r="X46" s="19"/>
    </row>
    <row r="47" spans="2:24" ht="18.600000000000001" customHeight="1" thickBot="1" x14ac:dyDescent="0.35">
      <c r="J47" s="43"/>
      <c r="K47" s="43"/>
      <c r="L47" s="48" t="s">
        <v>26</v>
      </c>
      <c r="M47" s="48"/>
      <c r="N47" s="49">
        <v>1914</v>
      </c>
      <c r="O47" s="50">
        <f>N47/$N$48</f>
        <v>4.6624929965165283E-2</v>
      </c>
      <c r="P47" s="43"/>
      <c r="Q47" s="43"/>
      <c r="R47" s="43"/>
      <c r="S47" s="21"/>
      <c r="T47" s="21"/>
      <c r="U47" s="21"/>
      <c r="V47" s="21"/>
      <c r="W47" s="21"/>
      <c r="X47" s="19"/>
    </row>
    <row r="48" spans="2:24" ht="19.899999999999999" customHeight="1" x14ac:dyDescent="0.3">
      <c r="B48" s="24" t="s">
        <v>27</v>
      </c>
      <c r="C48" s="24"/>
      <c r="D48" s="24"/>
      <c r="E48" s="24"/>
      <c r="F48" s="24"/>
      <c r="G48" s="46" t="s">
        <v>5</v>
      </c>
      <c r="H48" s="47" t="s">
        <v>28</v>
      </c>
      <c r="L48" s="53" t="s">
        <v>5</v>
      </c>
      <c r="M48" s="39"/>
      <c r="N48" s="39">
        <f>SUM(N45:N47)</f>
        <v>41051</v>
      </c>
      <c r="O48" s="54">
        <f>SUM(O45:O47)</f>
        <v>1</v>
      </c>
      <c r="S48" s="21"/>
      <c r="T48" s="21"/>
      <c r="U48" s="21"/>
      <c r="V48" s="21"/>
      <c r="W48" s="21"/>
      <c r="X48" s="19"/>
    </row>
    <row r="49" spans="2:24" ht="28.5" customHeight="1" x14ac:dyDescent="0.3">
      <c r="B49" s="51" t="s">
        <v>29</v>
      </c>
      <c r="C49" s="51"/>
      <c r="D49" s="51"/>
      <c r="E49" s="51"/>
      <c r="F49" s="51"/>
      <c r="G49" s="34">
        <v>87</v>
      </c>
      <c r="H49" s="52">
        <f>G49/$G$64</f>
        <v>2.1193149984166039E-3</v>
      </c>
      <c r="S49" s="21"/>
      <c r="T49" s="21"/>
      <c r="U49" s="21"/>
      <c r="V49" s="21"/>
      <c r="W49" s="21"/>
      <c r="X49" s="19"/>
    </row>
    <row r="50" spans="2:24" ht="28.5" customHeight="1" x14ac:dyDescent="0.3">
      <c r="B50" s="51" t="s">
        <v>30</v>
      </c>
      <c r="C50" s="51"/>
      <c r="D50" s="51"/>
      <c r="E50" s="51"/>
      <c r="F50" s="51"/>
      <c r="G50" s="34">
        <v>1049</v>
      </c>
      <c r="H50" s="52">
        <f t="shared" ref="H50:H63" si="2">G50/$G$64</f>
        <v>2.5553579693551924E-2</v>
      </c>
      <c r="S50" s="21"/>
      <c r="T50" s="21"/>
      <c r="U50" s="21"/>
      <c r="V50" s="21"/>
      <c r="W50" s="21"/>
      <c r="X50" s="19"/>
    </row>
    <row r="51" spans="2:24" ht="28.5" customHeight="1" x14ac:dyDescent="0.3">
      <c r="B51" s="51" t="s">
        <v>31</v>
      </c>
      <c r="C51" s="51"/>
      <c r="D51" s="51"/>
      <c r="E51" s="51"/>
      <c r="F51" s="51"/>
      <c r="G51" s="34">
        <v>49</v>
      </c>
      <c r="H51" s="52">
        <f t="shared" si="2"/>
        <v>1.193637183016248E-3</v>
      </c>
      <c r="S51" s="21"/>
      <c r="T51" s="21"/>
      <c r="U51" s="21"/>
      <c r="V51" s="21"/>
      <c r="W51" s="21"/>
      <c r="X51" s="19"/>
    </row>
    <row r="52" spans="2:24" ht="28.5" customHeight="1" x14ac:dyDescent="0.3">
      <c r="B52" s="51" t="s">
        <v>32</v>
      </c>
      <c r="C52" s="51"/>
      <c r="D52" s="51"/>
      <c r="E52" s="51"/>
      <c r="F52" s="51"/>
      <c r="G52" s="34">
        <v>0</v>
      </c>
      <c r="H52" s="52">
        <f t="shared" si="2"/>
        <v>0</v>
      </c>
      <c r="J52" s="24" t="s">
        <v>33</v>
      </c>
      <c r="K52" s="22"/>
      <c r="L52" s="55" t="s">
        <v>5</v>
      </c>
      <c r="M52" s="56" t="s">
        <v>28</v>
      </c>
      <c r="N52" s="43"/>
      <c r="O52" s="24" t="s">
        <v>34</v>
      </c>
      <c r="P52" s="22"/>
      <c r="Q52" s="55" t="s">
        <v>5</v>
      </c>
      <c r="R52" s="56" t="s">
        <v>28</v>
      </c>
      <c r="U52" s="21"/>
      <c r="V52" s="21"/>
      <c r="W52" s="21"/>
      <c r="X52" s="19"/>
    </row>
    <row r="53" spans="2:24" ht="28.5" customHeight="1" x14ac:dyDescent="0.3">
      <c r="B53" s="51" t="s">
        <v>35</v>
      </c>
      <c r="C53" s="51"/>
      <c r="D53" s="51"/>
      <c r="E53" s="51"/>
      <c r="F53" s="51"/>
      <c r="G53" s="34">
        <v>368</v>
      </c>
      <c r="H53" s="52">
        <f t="shared" si="2"/>
        <v>8.9644588438771277E-3</v>
      </c>
      <c r="J53" s="24"/>
      <c r="K53" s="22"/>
      <c r="L53" s="55"/>
      <c r="M53" s="56"/>
      <c r="N53" s="43"/>
      <c r="O53" s="24"/>
      <c r="P53" s="22"/>
      <c r="Q53" s="55"/>
      <c r="R53" s="56"/>
      <c r="U53" s="21"/>
      <c r="V53" s="21"/>
      <c r="W53" s="21"/>
      <c r="X53" s="19"/>
    </row>
    <row r="54" spans="2:24" ht="28.5" customHeight="1" x14ac:dyDescent="0.3">
      <c r="B54" s="51" t="s">
        <v>36</v>
      </c>
      <c r="C54" s="51"/>
      <c r="D54" s="51"/>
      <c r="E54" s="51"/>
      <c r="F54" s="51"/>
      <c r="G54" s="34">
        <v>15070</v>
      </c>
      <c r="H54" s="52">
        <f t="shared" si="2"/>
        <v>0.36710433363377265</v>
      </c>
      <c r="J54" s="51" t="s">
        <v>37</v>
      </c>
      <c r="K54" s="51"/>
      <c r="L54" s="34">
        <v>218</v>
      </c>
      <c r="M54" s="52">
        <f>L54/$L$70</f>
        <v>1.1429170598720772E-2</v>
      </c>
      <c r="N54" s="43"/>
      <c r="O54" s="51" t="s">
        <v>37</v>
      </c>
      <c r="P54" s="51"/>
      <c r="Q54" s="34">
        <v>48</v>
      </c>
      <c r="R54" s="52">
        <f>Q54/$Q$70</f>
        <v>2.5078369905956112E-2</v>
      </c>
      <c r="U54" s="21"/>
      <c r="V54" s="21"/>
      <c r="W54" s="21"/>
      <c r="X54" s="19"/>
    </row>
    <row r="55" spans="2:24" ht="28.5" customHeight="1" x14ac:dyDescent="0.3">
      <c r="B55" s="51" t="s">
        <v>38</v>
      </c>
      <c r="C55" s="51"/>
      <c r="D55" s="51"/>
      <c r="E55" s="51"/>
      <c r="F55" s="51"/>
      <c r="G55" s="34">
        <v>2993</v>
      </c>
      <c r="H55" s="52">
        <f t="shared" si="2"/>
        <v>7.2909307934033274E-2</v>
      </c>
      <c r="J55" s="57" t="s">
        <v>39</v>
      </c>
      <c r="K55" s="57"/>
      <c r="L55" s="34">
        <v>1875</v>
      </c>
      <c r="M55" s="52">
        <f t="shared" ref="M55:M69" si="3">L55/$L$70</f>
        <v>9.8301352626612146E-2</v>
      </c>
      <c r="N55" s="43"/>
      <c r="O55" s="57" t="s">
        <v>39</v>
      </c>
      <c r="P55" s="57"/>
      <c r="Q55" s="34">
        <v>219</v>
      </c>
      <c r="R55" s="52">
        <f t="shared" ref="R55:R69" si="4">Q55/$Q$70</f>
        <v>0.11442006269592477</v>
      </c>
      <c r="U55" s="21"/>
      <c r="V55" s="21"/>
      <c r="W55" s="21"/>
      <c r="X55" s="19"/>
    </row>
    <row r="56" spans="2:24" ht="23.25" customHeight="1" x14ac:dyDescent="0.3">
      <c r="B56" s="51" t="s">
        <v>40</v>
      </c>
      <c r="C56" s="51"/>
      <c r="D56" s="51"/>
      <c r="E56" s="51"/>
      <c r="F56" s="51"/>
      <c r="G56" s="34">
        <v>3043</v>
      </c>
      <c r="H56" s="52">
        <f t="shared" si="2"/>
        <v>7.4127305059560056E-2</v>
      </c>
      <c r="J56" s="51" t="s">
        <v>41</v>
      </c>
      <c r="K56" s="51"/>
      <c r="L56" s="34">
        <v>2375</v>
      </c>
      <c r="M56" s="52">
        <f t="shared" si="3"/>
        <v>0.12451504666037538</v>
      </c>
      <c r="N56" s="43"/>
      <c r="O56" s="51" t="s">
        <v>41</v>
      </c>
      <c r="P56" s="51"/>
      <c r="Q56" s="34">
        <v>127</v>
      </c>
      <c r="R56" s="52">
        <f t="shared" si="4"/>
        <v>6.635318704284221E-2</v>
      </c>
      <c r="U56" s="21"/>
      <c r="V56" s="21"/>
      <c r="W56" s="21"/>
      <c r="X56" s="19"/>
    </row>
    <row r="57" spans="2:24" ht="30" customHeight="1" x14ac:dyDescent="0.3">
      <c r="B57" s="51" t="s">
        <v>42</v>
      </c>
      <c r="C57" s="51"/>
      <c r="D57" s="51"/>
      <c r="E57" s="51"/>
      <c r="F57" s="51"/>
      <c r="G57" s="34">
        <v>787</v>
      </c>
      <c r="H57" s="52">
        <f t="shared" si="2"/>
        <v>1.9171274755791577E-2</v>
      </c>
      <c r="I57" s="43"/>
      <c r="J57" s="51" t="s">
        <v>43</v>
      </c>
      <c r="K57" s="51"/>
      <c r="L57" s="34">
        <v>912</v>
      </c>
      <c r="M57" s="52">
        <f t="shared" si="3"/>
        <v>4.7813777917584149E-2</v>
      </c>
      <c r="N57" s="43"/>
      <c r="O57" s="51" t="s">
        <v>43</v>
      </c>
      <c r="P57" s="51"/>
      <c r="Q57" s="34">
        <v>38</v>
      </c>
      <c r="R57" s="52">
        <f t="shared" si="4"/>
        <v>1.9853709508881923E-2</v>
      </c>
      <c r="U57" s="21"/>
      <c r="V57" s="21"/>
      <c r="W57" s="21"/>
      <c r="X57" s="19"/>
    </row>
    <row r="58" spans="2:24" ht="30" customHeight="1" x14ac:dyDescent="0.3">
      <c r="B58" s="51" t="s">
        <v>44</v>
      </c>
      <c r="C58" s="51"/>
      <c r="D58" s="51"/>
      <c r="E58" s="51"/>
      <c r="F58" s="51"/>
      <c r="G58" s="34">
        <v>1471</v>
      </c>
      <c r="H58" s="52">
        <f t="shared" si="2"/>
        <v>3.5833475432997981E-2</v>
      </c>
      <c r="I58" s="43"/>
      <c r="J58" s="51" t="s">
        <v>45</v>
      </c>
      <c r="K58" s="51"/>
      <c r="L58" s="34">
        <v>5229</v>
      </c>
      <c r="M58" s="52">
        <f t="shared" si="3"/>
        <v>0.27414281220509595</v>
      </c>
      <c r="N58" s="43"/>
      <c r="O58" s="51" t="s">
        <v>45</v>
      </c>
      <c r="P58" s="51"/>
      <c r="Q58" s="34">
        <v>481</v>
      </c>
      <c r="R58" s="52">
        <f t="shared" si="4"/>
        <v>0.25130616509926856</v>
      </c>
      <c r="U58" s="21"/>
      <c r="V58" s="21"/>
      <c r="W58" s="21"/>
      <c r="X58" s="19"/>
    </row>
    <row r="59" spans="2:24" ht="30" customHeight="1" x14ac:dyDescent="0.3">
      <c r="B59" s="51" t="s">
        <v>46</v>
      </c>
      <c r="C59" s="51"/>
      <c r="D59" s="51"/>
      <c r="E59" s="51"/>
      <c r="F59" s="51"/>
      <c r="G59" s="34">
        <v>0</v>
      </c>
      <c r="H59" s="52">
        <f t="shared" si="2"/>
        <v>0</v>
      </c>
      <c r="I59" s="43"/>
      <c r="J59" s="51" t="s">
        <v>47</v>
      </c>
      <c r="K59" s="51"/>
      <c r="L59" s="34">
        <v>305</v>
      </c>
      <c r="M59" s="52">
        <f t="shared" si="3"/>
        <v>1.5990353360595577E-2</v>
      </c>
      <c r="N59" s="43"/>
      <c r="O59" s="51" t="s">
        <v>47</v>
      </c>
      <c r="P59" s="51"/>
      <c r="Q59" s="34">
        <v>33</v>
      </c>
      <c r="R59" s="52">
        <f t="shared" si="4"/>
        <v>1.7241379310344827E-2</v>
      </c>
      <c r="U59" s="21"/>
      <c r="V59" s="21"/>
      <c r="W59" s="21"/>
      <c r="X59" s="19"/>
    </row>
    <row r="60" spans="2:24" ht="30" customHeight="1" x14ac:dyDescent="0.3">
      <c r="B60" s="51" t="s">
        <v>48</v>
      </c>
      <c r="C60" s="51"/>
      <c r="D60" s="51"/>
      <c r="E60" s="51"/>
      <c r="F60" s="51"/>
      <c r="G60" s="34">
        <v>1523</v>
      </c>
      <c r="H60" s="52">
        <f t="shared" si="2"/>
        <v>3.7100192443545836E-2</v>
      </c>
      <c r="I60" s="43"/>
      <c r="J60" s="51" t="s">
        <v>49</v>
      </c>
      <c r="K60" s="51"/>
      <c r="L60" s="34">
        <v>60</v>
      </c>
      <c r="M60" s="52">
        <f t="shared" si="3"/>
        <v>3.1456432840515887E-3</v>
      </c>
      <c r="N60" s="43"/>
      <c r="O60" s="51" t="s">
        <v>49</v>
      </c>
      <c r="P60" s="51"/>
      <c r="Q60" s="34">
        <v>11</v>
      </c>
      <c r="R60" s="52">
        <f t="shared" si="4"/>
        <v>5.7471264367816091E-3</v>
      </c>
      <c r="U60" s="21"/>
      <c r="V60" s="21"/>
      <c r="W60" s="21"/>
      <c r="X60" s="19"/>
    </row>
    <row r="61" spans="2:24" ht="30" customHeight="1" x14ac:dyDescent="0.3">
      <c r="B61" s="51" t="s">
        <v>50</v>
      </c>
      <c r="C61" s="51"/>
      <c r="D61" s="51"/>
      <c r="E61" s="51"/>
      <c r="F61" s="51"/>
      <c r="G61" s="34">
        <v>6331</v>
      </c>
      <c r="H61" s="52">
        <f t="shared" si="2"/>
        <v>0.15422279603420136</v>
      </c>
      <c r="I61" s="43"/>
      <c r="J61" s="51" t="s">
        <v>51</v>
      </c>
      <c r="K61" s="51"/>
      <c r="L61" s="34">
        <v>503</v>
      </c>
      <c r="M61" s="52">
        <f t="shared" si="3"/>
        <v>2.6370976197965818E-2</v>
      </c>
      <c r="N61" s="43"/>
      <c r="O61" s="51" t="s">
        <v>51</v>
      </c>
      <c r="P61" s="51"/>
      <c r="Q61" s="34">
        <v>37</v>
      </c>
      <c r="R61" s="52">
        <f t="shared" si="4"/>
        <v>1.9331243469174503E-2</v>
      </c>
      <c r="U61" s="21"/>
      <c r="V61" s="21"/>
      <c r="W61" s="21"/>
      <c r="X61" s="19"/>
    </row>
    <row r="62" spans="2:24" ht="30" customHeight="1" x14ac:dyDescent="0.3">
      <c r="B62" s="51" t="s">
        <v>52</v>
      </c>
      <c r="C62" s="51"/>
      <c r="D62" s="51"/>
      <c r="E62" s="51"/>
      <c r="F62" s="51"/>
      <c r="G62" s="34">
        <v>2617</v>
      </c>
      <c r="H62" s="52">
        <f t="shared" si="2"/>
        <v>6.3749969550071867E-2</v>
      </c>
      <c r="I62" s="43"/>
      <c r="J62" s="51" t="s">
        <v>53</v>
      </c>
      <c r="K62" s="51"/>
      <c r="L62" s="34">
        <v>1115</v>
      </c>
      <c r="M62" s="52">
        <f t="shared" si="3"/>
        <v>5.8456537695292021E-2</v>
      </c>
      <c r="N62" s="43"/>
      <c r="O62" s="51" t="s">
        <v>53</v>
      </c>
      <c r="P62" s="51"/>
      <c r="Q62" s="34">
        <v>173</v>
      </c>
      <c r="R62" s="52">
        <f t="shared" si="4"/>
        <v>9.0386624869383494E-2</v>
      </c>
      <c r="U62" s="21"/>
      <c r="V62" s="21"/>
      <c r="W62" s="21"/>
      <c r="X62" s="19"/>
    </row>
    <row r="63" spans="2:24" ht="30" customHeight="1" thickBot="1" x14ac:dyDescent="0.35">
      <c r="B63" s="51" t="s">
        <v>54</v>
      </c>
      <c r="C63" s="51"/>
      <c r="D63" s="51"/>
      <c r="E63" s="51"/>
      <c r="F63" s="51"/>
      <c r="G63" s="34">
        <v>5663</v>
      </c>
      <c r="H63" s="52">
        <f t="shared" si="2"/>
        <v>0.13795035443716352</v>
      </c>
      <c r="I63" s="43"/>
      <c r="J63" s="51" t="s">
        <v>55</v>
      </c>
      <c r="K63" s="51"/>
      <c r="L63" s="34">
        <v>171</v>
      </c>
      <c r="M63" s="52">
        <f t="shared" si="3"/>
        <v>8.965083359547028E-3</v>
      </c>
      <c r="N63" s="43"/>
      <c r="O63" s="51" t="s">
        <v>55</v>
      </c>
      <c r="P63" s="51"/>
      <c r="Q63" s="34">
        <v>9</v>
      </c>
      <c r="R63" s="52">
        <f t="shared" si="4"/>
        <v>4.7021943573667714E-3</v>
      </c>
      <c r="U63" s="21"/>
      <c r="V63" s="21"/>
      <c r="W63" s="21"/>
      <c r="X63" s="19"/>
    </row>
    <row r="64" spans="2:24" ht="30" customHeight="1" x14ac:dyDescent="0.3">
      <c r="B64" s="38" t="s">
        <v>5</v>
      </c>
      <c r="C64" s="38"/>
      <c r="D64" s="38"/>
      <c r="E64" s="38"/>
      <c r="F64" s="38"/>
      <c r="G64" s="39">
        <f>SUM(G49:G63)</f>
        <v>41051</v>
      </c>
      <c r="H64" s="54">
        <f>SUM(H49:H63)</f>
        <v>1</v>
      </c>
      <c r="I64" s="43"/>
      <c r="J64" s="51" t="s">
        <v>56</v>
      </c>
      <c r="K64" s="51"/>
      <c r="L64" s="34">
        <v>1</v>
      </c>
      <c r="M64" s="52">
        <f t="shared" si="3"/>
        <v>5.2427388067526476E-5</v>
      </c>
      <c r="N64" s="43"/>
      <c r="O64" s="51" t="s">
        <v>56</v>
      </c>
      <c r="P64" s="51"/>
      <c r="Q64" s="34">
        <v>0</v>
      </c>
      <c r="R64" s="52">
        <f t="shared" si="4"/>
        <v>0</v>
      </c>
      <c r="U64" s="21"/>
      <c r="V64" s="21"/>
      <c r="W64" s="21"/>
      <c r="X64" s="19"/>
    </row>
    <row r="65" spans="2:24" ht="30" customHeight="1" x14ac:dyDescent="0.3">
      <c r="I65" s="43"/>
      <c r="J65" s="51" t="s">
        <v>57</v>
      </c>
      <c r="K65" s="51"/>
      <c r="L65" s="34">
        <v>568</v>
      </c>
      <c r="M65" s="52">
        <f t="shared" si="3"/>
        <v>2.977875642235504E-2</v>
      </c>
      <c r="N65" s="43"/>
      <c r="O65" s="51" t="s">
        <v>57</v>
      </c>
      <c r="P65" s="51"/>
      <c r="Q65" s="34">
        <v>14</v>
      </c>
      <c r="R65" s="52">
        <f t="shared" si="4"/>
        <v>7.3145245559038665E-3</v>
      </c>
      <c r="U65" s="21"/>
      <c r="V65" s="21"/>
      <c r="W65" s="21"/>
      <c r="X65" s="19"/>
    </row>
    <row r="66" spans="2:24" ht="30" customHeight="1" x14ac:dyDescent="0.3">
      <c r="I66" s="43"/>
      <c r="J66" s="51" t="s">
        <v>58</v>
      </c>
      <c r="K66" s="51"/>
      <c r="L66" s="34">
        <v>312</v>
      </c>
      <c r="M66" s="52">
        <f t="shared" si="3"/>
        <v>1.635734507706826E-2</v>
      </c>
      <c r="N66" s="43"/>
      <c r="O66" s="51" t="s">
        <v>58</v>
      </c>
      <c r="P66" s="51"/>
      <c r="Q66" s="34">
        <v>6</v>
      </c>
      <c r="R66" s="52">
        <f t="shared" si="4"/>
        <v>3.134796238244514E-3</v>
      </c>
      <c r="U66" s="21"/>
      <c r="V66" s="21"/>
      <c r="W66" s="21"/>
      <c r="X66" s="19"/>
    </row>
    <row r="67" spans="2:24" ht="30" customHeight="1" x14ac:dyDescent="0.3">
      <c r="I67" s="43"/>
      <c r="J67" s="51" t="s">
        <v>59</v>
      </c>
      <c r="K67" s="51"/>
      <c r="L67" s="34">
        <v>208</v>
      </c>
      <c r="M67" s="52">
        <f t="shared" si="3"/>
        <v>1.0904896718045507E-2</v>
      </c>
      <c r="N67" s="43"/>
      <c r="O67" s="51" t="s">
        <v>59</v>
      </c>
      <c r="P67" s="51"/>
      <c r="Q67" s="34">
        <v>26</v>
      </c>
      <c r="R67" s="52">
        <f t="shared" si="4"/>
        <v>1.3584117032392894E-2</v>
      </c>
      <c r="U67" s="21"/>
      <c r="V67" s="21"/>
      <c r="W67" s="21"/>
      <c r="X67" s="19"/>
    </row>
    <row r="68" spans="2:24" ht="30" customHeight="1" x14ac:dyDescent="0.3">
      <c r="I68" s="43"/>
      <c r="J68" s="58" t="s">
        <v>60</v>
      </c>
      <c r="K68" s="58"/>
      <c r="L68" s="34">
        <v>177</v>
      </c>
      <c r="M68" s="52">
        <f t="shared" si="3"/>
        <v>9.2796476879521868E-3</v>
      </c>
      <c r="N68" s="43"/>
      <c r="O68" s="58" t="s">
        <v>60</v>
      </c>
      <c r="P68" s="58"/>
      <c r="Q68" s="34">
        <v>24</v>
      </c>
      <c r="R68" s="52">
        <f t="shared" si="4"/>
        <v>1.2539184952978056E-2</v>
      </c>
      <c r="U68" s="21"/>
      <c r="V68" s="21"/>
      <c r="W68" s="21"/>
      <c r="X68" s="19"/>
    </row>
    <row r="69" spans="2:24" ht="29.25" customHeight="1" thickBot="1" x14ac:dyDescent="0.35">
      <c r="B69" s="43"/>
      <c r="H69" s="43"/>
      <c r="I69" s="43"/>
      <c r="J69" s="51" t="s">
        <v>61</v>
      </c>
      <c r="K69" s="51"/>
      <c r="L69" s="34">
        <v>5045</v>
      </c>
      <c r="M69" s="52">
        <f t="shared" si="3"/>
        <v>0.26449617280067106</v>
      </c>
      <c r="N69" s="43"/>
      <c r="O69" s="51" t="s">
        <v>61</v>
      </c>
      <c r="P69" s="51"/>
      <c r="Q69" s="34">
        <v>668</v>
      </c>
      <c r="R69" s="52">
        <f t="shared" si="4"/>
        <v>0.34900731452455591</v>
      </c>
      <c r="S69" s="21"/>
      <c r="U69" s="21"/>
      <c r="V69" s="21"/>
      <c r="W69" s="21"/>
      <c r="X69" s="19"/>
    </row>
    <row r="70" spans="2:24" ht="29.25" customHeight="1" x14ac:dyDescent="0.3">
      <c r="B70" s="43"/>
      <c r="H70" s="43"/>
      <c r="I70" s="43"/>
      <c r="J70" s="38" t="s">
        <v>5</v>
      </c>
      <c r="K70" s="59"/>
      <c r="L70" s="39">
        <f>SUM(L54:L69)</f>
        <v>19074</v>
      </c>
      <c r="M70" s="54">
        <f>SUM(M54:M69)</f>
        <v>1</v>
      </c>
      <c r="N70" s="43"/>
      <c r="O70" s="38" t="s">
        <v>5</v>
      </c>
      <c r="P70" s="59"/>
      <c r="Q70" s="39">
        <f>SUM(Q54:Q69)</f>
        <v>1914</v>
      </c>
      <c r="R70" s="54">
        <f>SUM(R54:R69)</f>
        <v>1</v>
      </c>
      <c r="S70" s="21"/>
      <c r="X70" s="19"/>
    </row>
    <row r="71" spans="2:24" ht="29.25" customHeight="1" x14ac:dyDescent="0.3">
      <c r="B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21"/>
      <c r="X71" s="19"/>
    </row>
    <row r="72" spans="2:24" ht="29.25" customHeight="1" x14ac:dyDescent="0.3">
      <c r="B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21"/>
      <c r="X72" s="19"/>
    </row>
    <row r="73" spans="2:24" ht="29.25" customHeight="1" x14ac:dyDescent="0.3">
      <c r="B73" s="22" t="s">
        <v>62</v>
      </c>
      <c r="C73" s="31" t="s">
        <v>5</v>
      </c>
      <c r="D73" s="32"/>
      <c r="E73" s="33" t="s">
        <v>11</v>
      </c>
      <c r="F73" s="33" t="s">
        <v>12</v>
      </c>
      <c r="G73" s="33" t="s">
        <v>13</v>
      </c>
      <c r="H73" s="33" t="s">
        <v>14</v>
      </c>
      <c r="I73" s="23" t="s">
        <v>15</v>
      </c>
      <c r="R73" s="43"/>
      <c r="S73" s="21"/>
      <c r="X73" s="19"/>
    </row>
    <row r="74" spans="2:24" ht="29.25" customHeight="1" x14ac:dyDescent="0.3">
      <c r="B74" s="22"/>
      <c r="C74" s="31"/>
      <c r="D74" s="32"/>
      <c r="E74" s="33"/>
      <c r="F74" s="33"/>
      <c r="G74" s="33"/>
      <c r="H74" s="33"/>
      <c r="I74" s="23"/>
      <c r="R74" s="43"/>
      <c r="S74" s="21"/>
      <c r="X74" s="19"/>
    </row>
    <row r="75" spans="2:24" ht="26.45" customHeight="1" x14ac:dyDescent="0.3">
      <c r="B75" s="27" t="s">
        <v>63</v>
      </c>
      <c r="C75" s="26">
        <f>+SUM(E75:I75)</f>
        <v>826</v>
      </c>
      <c r="D75" s="26"/>
      <c r="E75" s="34">
        <v>2</v>
      </c>
      <c r="F75" s="34">
        <v>25</v>
      </c>
      <c r="G75" s="34">
        <v>400</v>
      </c>
      <c r="H75" s="34">
        <v>119</v>
      </c>
      <c r="I75" s="34">
        <v>280</v>
      </c>
      <c r="R75" s="43"/>
      <c r="S75" s="21"/>
      <c r="X75" s="19"/>
    </row>
    <row r="76" spans="2:24" ht="26.45" customHeight="1" x14ac:dyDescent="0.3">
      <c r="B76" s="27" t="s">
        <v>64</v>
      </c>
      <c r="C76" s="26">
        <f t="shared" ref="C76:C100" si="5">+SUM(E76:I76)</f>
        <v>1778</v>
      </c>
      <c r="D76" s="26"/>
      <c r="E76" s="34">
        <v>5</v>
      </c>
      <c r="F76" s="34">
        <v>9</v>
      </c>
      <c r="G76" s="34">
        <v>906</v>
      </c>
      <c r="H76" s="34">
        <v>155</v>
      </c>
      <c r="I76" s="34">
        <v>703</v>
      </c>
      <c r="R76" s="43"/>
      <c r="S76" s="21"/>
      <c r="X76" s="19"/>
    </row>
    <row r="77" spans="2:24" ht="28.5" customHeight="1" x14ac:dyDescent="0.3">
      <c r="B77" s="27" t="s">
        <v>65</v>
      </c>
      <c r="C77" s="26">
        <f t="shared" si="5"/>
        <v>1294</v>
      </c>
      <c r="D77" s="26"/>
      <c r="E77" s="34">
        <v>4</v>
      </c>
      <c r="F77" s="34">
        <v>35</v>
      </c>
      <c r="G77" s="34">
        <v>378</v>
      </c>
      <c r="H77" s="34">
        <v>147</v>
      </c>
      <c r="I77" s="34">
        <v>730</v>
      </c>
      <c r="K77" s="24" t="s">
        <v>4</v>
      </c>
      <c r="L77" s="22"/>
      <c r="M77" s="46">
        <v>2024</v>
      </c>
      <c r="N77" s="46">
        <v>2025</v>
      </c>
      <c r="O77" s="47" t="s">
        <v>66</v>
      </c>
      <c r="R77" s="43"/>
      <c r="S77" s="21"/>
      <c r="X77" s="19"/>
    </row>
    <row r="78" spans="2:24" ht="26.45" customHeight="1" x14ac:dyDescent="0.3">
      <c r="B78" s="27" t="s">
        <v>67</v>
      </c>
      <c r="C78" s="26">
        <f t="shared" si="5"/>
        <v>2486</v>
      </c>
      <c r="D78" s="26"/>
      <c r="E78" s="34">
        <v>6</v>
      </c>
      <c r="F78" s="34">
        <v>86</v>
      </c>
      <c r="G78" s="34">
        <v>1205</v>
      </c>
      <c r="H78" s="34">
        <v>310</v>
      </c>
      <c r="I78" s="34">
        <v>879</v>
      </c>
      <c r="K78" s="58" t="s">
        <v>6</v>
      </c>
      <c r="L78" s="58"/>
      <c r="M78" s="60">
        <v>5086</v>
      </c>
      <c r="N78" s="60">
        <v>5428</v>
      </c>
      <c r="O78" s="61">
        <f>N78/M78-1</f>
        <v>6.7243413291388165E-2</v>
      </c>
      <c r="R78" s="43"/>
      <c r="S78" s="21"/>
      <c r="X78" s="19"/>
    </row>
    <row r="79" spans="2:24" ht="26.45" customHeight="1" x14ac:dyDescent="0.3">
      <c r="B79" s="27" t="s">
        <v>68</v>
      </c>
      <c r="C79" s="26">
        <f t="shared" si="5"/>
        <v>1673</v>
      </c>
      <c r="D79" s="26"/>
      <c r="E79" s="34">
        <v>10</v>
      </c>
      <c r="F79" s="34">
        <v>1</v>
      </c>
      <c r="G79" s="34">
        <v>753</v>
      </c>
      <c r="H79" s="34">
        <v>295</v>
      </c>
      <c r="I79" s="34">
        <v>614</v>
      </c>
      <c r="K79" s="58" t="s">
        <v>7</v>
      </c>
      <c r="L79" s="58"/>
      <c r="M79" s="60">
        <v>7013</v>
      </c>
      <c r="N79" s="60">
        <v>6838</v>
      </c>
      <c r="O79" s="61">
        <f t="shared" ref="O79:O83" si="6">N79/M79-1</f>
        <v>-2.4953657493226866E-2</v>
      </c>
      <c r="R79" s="43"/>
      <c r="S79" s="21"/>
      <c r="X79" s="19"/>
    </row>
    <row r="80" spans="2:24" ht="26.45" customHeight="1" x14ac:dyDescent="0.3">
      <c r="B80" s="27" t="s">
        <v>69</v>
      </c>
      <c r="C80" s="26">
        <f t="shared" si="5"/>
        <v>1324</v>
      </c>
      <c r="D80" s="26"/>
      <c r="E80" s="34">
        <v>9</v>
      </c>
      <c r="F80" s="34">
        <v>18</v>
      </c>
      <c r="G80" s="34">
        <v>598</v>
      </c>
      <c r="H80" s="34">
        <v>136</v>
      </c>
      <c r="I80" s="34">
        <v>563</v>
      </c>
      <c r="K80" s="58" t="s">
        <v>8</v>
      </c>
      <c r="L80" s="58"/>
      <c r="M80" s="60">
        <v>8343</v>
      </c>
      <c r="N80" s="60">
        <v>9194</v>
      </c>
      <c r="O80" s="61">
        <f t="shared" si="6"/>
        <v>0.10200167805345806</v>
      </c>
      <c r="R80" s="43"/>
      <c r="S80" s="21"/>
      <c r="X80" s="19"/>
    </row>
    <row r="81" spans="2:24" ht="26.45" customHeight="1" x14ac:dyDescent="0.3">
      <c r="B81" s="27" t="s">
        <v>70</v>
      </c>
      <c r="C81" s="26">
        <f t="shared" si="5"/>
        <v>1402</v>
      </c>
      <c r="D81" s="26"/>
      <c r="E81" s="34">
        <v>4</v>
      </c>
      <c r="F81" s="34">
        <v>6</v>
      </c>
      <c r="G81" s="34">
        <v>583</v>
      </c>
      <c r="H81" s="34">
        <v>94</v>
      </c>
      <c r="I81" s="34">
        <v>715</v>
      </c>
      <c r="K81" s="58" t="s">
        <v>9</v>
      </c>
      <c r="L81" s="58"/>
      <c r="M81" s="60">
        <v>9088</v>
      </c>
      <c r="N81" s="60">
        <v>9092</v>
      </c>
      <c r="O81" s="61">
        <f t="shared" si="6"/>
        <v>4.4014084507049134E-4</v>
      </c>
      <c r="R81" s="43"/>
      <c r="S81" s="21"/>
      <c r="X81" s="19"/>
    </row>
    <row r="82" spans="2:24" ht="26.45" customHeight="1" thickBot="1" x14ac:dyDescent="0.35">
      <c r="B82" s="27" t="s">
        <v>71</v>
      </c>
      <c r="C82" s="26">
        <f t="shared" si="5"/>
        <v>2851</v>
      </c>
      <c r="D82" s="26"/>
      <c r="E82" s="34">
        <v>22</v>
      </c>
      <c r="F82" s="34">
        <v>7</v>
      </c>
      <c r="G82" s="34">
        <v>1295</v>
      </c>
      <c r="H82" s="34">
        <v>517</v>
      </c>
      <c r="I82" s="34">
        <v>1010</v>
      </c>
      <c r="K82" s="58" t="s">
        <v>10</v>
      </c>
      <c r="L82" s="58"/>
      <c r="M82" s="60">
        <v>10274</v>
      </c>
      <c r="N82" s="60">
        <v>10499</v>
      </c>
      <c r="O82" s="61">
        <f t="shared" si="6"/>
        <v>2.1899941600155737E-2</v>
      </c>
      <c r="R82" s="43"/>
      <c r="S82" s="21"/>
      <c r="X82" s="19"/>
    </row>
    <row r="83" spans="2:24" ht="26.45" customHeight="1" x14ac:dyDescent="0.3">
      <c r="B83" s="27" t="s">
        <v>72</v>
      </c>
      <c r="C83" s="26">
        <f t="shared" si="5"/>
        <v>689</v>
      </c>
      <c r="D83" s="26"/>
      <c r="E83" s="34">
        <v>3</v>
      </c>
      <c r="F83" s="34">
        <v>5</v>
      </c>
      <c r="G83" s="34">
        <v>369</v>
      </c>
      <c r="H83" s="34">
        <v>186</v>
      </c>
      <c r="I83" s="34">
        <v>126</v>
      </c>
      <c r="K83" s="38" t="s">
        <v>5</v>
      </c>
      <c r="L83" s="38"/>
      <c r="M83" s="39">
        <f>SUM(M78:M82)</f>
        <v>39804</v>
      </c>
      <c r="N83" s="39">
        <f>SUM(N78:N82)</f>
        <v>41051</v>
      </c>
      <c r="O83" s="62">
        <f t="shared" si="6"/>
        <v>3.132850969751777E-2</v>
      </c>
      <c r="R83" s="43"/>
      <c r="S83" s="21"/>
      <c r="X83" s="19"/>
    </row>
    <row r="84" spans="2:24" ht="26.45" customHeight="1" x14ac:dyDescent="0.3">
      <c r="B84" s="27" t="s">
        <v>73</v>
      </c>
      <c r="C84" s="26">
        <f t="shared" si="5"/>
        <v>991</v>
      </c>
      <c r="D84" s="26"/>
      <c r="E84" s="34">
        <v>101</v>
      </c>
      <c r="F84" s="34">
        <v>16</v>
      </c>
      <c r="G84" s="34">
        <v>529</v>
      </c>
      <c r="H84" s="34">
        <v>156</v>
      </c>
      <c r="I84" s="34">
        <v>189</v>
      </c>
      <c r="K84"/>
      <c r="L84"/>
      <c r="M84"/>
      <c r="N84"/>
      <c r="O84"/>
      <c r="R84" s="43"/>
      <c r="S84" s="21"/>
      <c r="X84" s="19"/>
    </row>
    <row r="85" spans="2:24" ht="26.45" customHeight="1" x14ac:dyDescent="0.3">
      <c r="B85" s="27" t="s">
        <v>74</v>
      </c>
      <c r="C85" s="26">
        <f t="shared" si="5"/>
        <v>1569</v>
      </c>
      <c r="D85" s="26"/>
      <c r="E85" s="34">
        <v>4</v>
      </c>
      <c r="F85" s="34">
        <v>3</v>
      </c>
      <c r="G85" s="34">
        <v>801</v>
      </c>
      <c r="H85" s="34">
        <v>195</v>
      </c>
      <c r="I85" s="34">
        <v>566</v>
      </c>
      <c r="K85"/>
      <c r="L85"/>
      <c r="M85"/>
      <c r="N85"/>
      <c r="O85"/>
      <c r="R85" s="43"/>
      <c r="S85" s="21"/>
      <c r="X85" s="19"/>
    </row>
    <row r="86" spans="2:24" ht="26.45" customHeight="1" x14ac:dyDescent="0.3">
      <c r="B86" s="27" t="s">
        <v>75</v>
      </c>
      <c r="C86" s="26">
        <f t="shared" si="5"/>
        <v>3680</v>
      </c>
      <c r="D86" s="26"/>
      <c r="E86" s="34">
        <v>34</v>
      </c>
      <c r="F86" s="34">
        <v>40</v>
      </c>
      <c r="G86" s="34">
        <v>1045</v>
      </c>
      <c r="H86" s="34">
        <v>765</v>
      </c>
      <c r="I86" s="34">
        <v>1796</v>
      </c>
      <c r="K86"/>
      <c r="L86"/>
      <c r="M86"/>
      <c r="N86"/>
      <c r="O86"/>
      <c r="R86" s="43"/>
      <c r="S86" s="21"/>
      <c r="X86" s="19"/>
    </row>
    <row r="87" spans="2:24" ht="26.45" customHeight="1" x14ac:dyDescent="0.3">
      <c r="B87" s="27" t="s">
        <v>76</v>
      </c>
      <c r="C87" s="26">
        <f t="shared" si="5"/>
        <v>2499</v>
      </c>
      <c r="D87" s="26"/>
      <c r="E87" s="34">
        <v>77</v>
      </c>
      <c r="F87" s="34">
        <v>2</v>
      </c>
      <c r="G87" s="34">
        <v>813</v>
      </c>
      <c r="H87" s="34">
        <v>336</v>
      </c>
      <c r="I87" s="34">
        <v>1271</v>
      </c>
      <c r="K87"/>
      <c r="L87"/>
      <c r="M87"/>
      <c r="N87"/>
      <c r="O87"/>
      <c r="R87" s="43"/>
      <c r="S87" s="21"/>
      <c r="X87" s="19"/>
    </row>
    <row r="88" spans="2:24" ht="26.45" customHeight="1" x14ac:dyDescent="0.3">
      <c r="B88" s="27" t="s">
        <v>77</v>
      </c>
      <c r="C88" s="26">
        <f t="shared" si="5"/>
        <v>867</v>
      </c>
      <c r="D88" s="26"/>
      <c r="E88" s="34">
        <v>43</v>
      </c>
      <c r="F88" s="34">
        <v>1</v>
      </c>
      <c r="G88" s="34">
        <v>487</v>
      </c>
      <c r="H88" s="34">
        <v>115</v>
      </c>
      <c r="I88" s="34">
        <v>221</v>
      </c>
      <c r="K88"/>
      <c r="L88"/>
      <c r="M88"/>
      <c r="N88"/>
      <c r="O88"/>
      <c r="R88" s="43"/>
      <c r="S88" s="21"/>
      <c r="X88" s="19"/>
    </row>
    <row r="89" spans="2:24" ht="26.45" customHeight="1" x14ac:dyDescent="0.3">
      <c r="B89" s="27" t="s">
        <v>78</v>
      </c>
      <c r="C89" s="26">
        <f t="shared" si="5"/>
        <v>6020</v>
      </c>
      <c r="D89" s="26"/>
      <c r="E89" s="34">
        <v>394</v>
      </c>
      <c r="F89" s="34">
        <v>10</v>
      </c>
      <c r="G89" s="34">
        <v>2700</v>
      </c>
      <c r="H89" s="34">
        <v>613</v>
      </c>
      <c r="I89" s="34">
        <v>2303</v>
      </c>
      <c r="K89"/>
      <c r="L89"/>
      <c r="M89"/>
      <c r="N89"/>
      <c r="O89"/>
      <c r="R89" s="43"/>
      <c r="S89" s="21"/>
      <c r="X89" s="19"/>
    </row>
    <row r="90" spans="2:24" ht="26.45" customHeight="1" x14ac:dyDescent="0.3">
      <c r="B90" s="27" t="s">
        <v>79</v>
      </c>
      <c r="C90" s="26">
        <f t="shared" si="5"/>
        <v>1858</v>
      </c>
      <c r="D90" s="26"/>
      <c r="E90" s="34">
        <v>104</v>
      </c>
      <c r="F90" s="34">
        <v>12</v>
      </c>
      <c r="G90" s="34">
        <v>937</v>
      </c>
      <c r="H90" s="34">
        <v>193</v>
      </c>
      <c r="I90" s="34">
        <v>612</v>
      </c>
      <c r="R90" s="43"/>
      <c r="S90" s="21"/>
      <c r="X90" s="19"/>
    </row>
    <row r="91" spans="2:24" ht="26.45" customHeight="1" x14ac:dyDescent="0.3">
      <c r="B91" s="27" t="s">
        <v>80</v>
      </c>
      <c r="C91" s="26">
        <f t="shared" si="5"/>
        <v>819</v>
      </c>
      <c r="D91" s="26"/>
      <c r="E91" s="34">
        <v>142</v>
      </c>
      <c r="F91" s="34">
        <v>0</v>
      </c>
      <c r="G91" s="34">
        <v>415</v>
      </c>
      <c r="H91" s="34">
        <v>46</v>
      </c>
      <c r="I91" s="34">
        <v>216</v>
      </c>
      <c r="R91" s="43"/>
      <c r="S91" s="21"/>
      <c r="X91" s="19"/>
    </row>
    <row r="92" spans="2:24" ht="26.45" customHeight="1" x14ac:dyDescent="0.3">
      <c r="B92" s="27" t="s">
        <v>81</v>
      </c>
      <c r="C92" s="26">
        <f t="shared" si="5"/>
        <v>262</v>
      </c>
      <c r="D92" s="26"/>
      <c r="E92" s="34">
        <v>3</v>
      </c>
      <c r="F92" s="34">
        <v>0</v>
      </c>
      <c r="G92" s="34">
        <v>120</v>
      </c>
      <c r="H92" s="34">
        <v>61</v>
      </c>
      <c r="I92" s="34">
        <v>78</v>
      </c>
      <c r="R92" s="43"/>
      <c r="S92" s="21"/>
      <c r="X92" s="19"/>
    </row>
    <row r="93" spans="2:24" ht="26.45" customHeight="1" x14ac:dyDescent="0.3">
      <c r="B93" s="27" t="s">
        <v>82</v>
      </c>
      <c r="C93" s="26">
        <f t="shared" si="5"/>
        <v>385</v>
      </c>
      <c r="D93" s="26"/>
      <c r="E93" s="34">
        <v>0</v>
      </c>
      <c r="F93" s="34">
        <v>2</v>
      </c>
      <c r="G93" s="34">
        <v>185</v>
      </c>
      <c r="H93" s="34">
        <v>43</v>
      </c>
      <c r="I93" s="34">
        <v>155</v>
      </c>
      <c r="R93" s="43"/>
      <c r="S93" s="21"/>
      <c r="X93" s="19"/>
    </row>
    <row r="94" spans="2:24" ht="26.45" customHeight="1" x14ac:dyDescent="0.3">
      <c r="B94" s="27" t="s">
        <v>83</v>
      </c>
      <c r="C94" s="26">
        <f t="shared" si="5"/>
        <v>810</v>
      </c>
      <c r="D94" s="26"/>
      <c r="E94" s="34">
        <v>71</v>
      </c>
      <c r="F94" s="34">
        <v>13</v>
      </c>
      <c r="G94" s="34">
        <v>286</v>
      </c>
      <c r="H94" s="34">
        <v>66</v>
      </c>
      <c r="I94" s="34">
        <v>374</v>
      </c>
      <c r="R94" s="43"/>
      <c r="S94" s="21"/>
      <c r="X94" s="19"/>
    </row>
    <row r="95" spans="2:24" ht="26.45" customHeight="1" x14ac:dyDescent="0.3">
      <c r="B95" s="27" t="s">
        <v>84</v>
      </c>
      <c r="C95" s="26">
        <f t="shared" si="5"/>
        <v>1380</v>
      </c>
      <c r="D95" s="26"/>
      <c r="E95" s="34">
        <v>10</v>
      </c>
      <c r="F95" s="34">
        <v>31</v>
      </c>
      <c r="G95" s="34">
        <v>725</v>
      </c>
      <c r="H95" s="34">
        <v>140</v>
      </c>
      <c r="I95" s="34">
        <v>474</v>
      </c>
      <c r="R95" s="43"/>
      <c r="S95" s="21"/>
      <c r="X95" s="19"/>
    </row>
    <row r="96" spans="2:24" ht="26.45" customHeight="1" x14ac:dyDescent="0.3">
      <c r="B96" s="27" t="s">
        <v>85</v>
      </c>
      <c r="C96" s="26">
        <f t="shared" si="5"/>
        <v>1427</v>
      </c>
      <c r="D96" s="26"/>
      <c r="E96" s="34">
        <v>13</v>
      </c>
      <c r="F96" s="34">
        <v>7</v>
      </c>
      <c r="G96" s="34">
        <v>716</v>
      </c>
      <c r="H96" s="34">
        <v>162</v>
      </c>
      <c r="I96" s="34">
        <v>529</v>
      </c>
      <c r="R96" s="43"/>
      <c r="S96" s="21"/>
      <c r="X96" s="19"/>
    </row>
    <row r="97" spans="2:24" ht="26.45" customHeight="1" x14ac:dyDescent="0.3">
      <c r="B97" s="27" t="s">
        <v>86</v>
      </c>
      <c r="C97" s="26">
        <f t="shared" si="5"/>
        <v>2241</v>
      </c>
      <c r="D97" s="26"/>
      <c r="E97" s="34">
        <v>101</v>
      </c>
      <c r="F97" s="34">
        <v>24</v>
      </c>
      <c r="G97" s="34">
        <v>1048</v>
      </c>
      <c r="H97" s="34">
        <v>266</v>
      </c>
      <c r="I97" s="34">
        <v>802</v>
      </c>
      <c r="R97" s="43"/>
      <c r="S97" s="21"/>
      <c r="X97" s="19"/>
    </row>
    <row r="98" spans="2:24" ht="26.45" customHeight="1" x14ac:dyDescent="0.3">
      <c r="B98" s="27" t="s">
        <v>87</v>
      </c>
      <c r="C98" s="26">
        <f t="shared" si="5"/>
        <v>797</v>
      </c>
      <c r="D98" s="26"/>
      <c r="E98" s="34">
        <v>8</v>
      </c>
      <c r="F98" s="34">
        <v>8</v>
      </c>
      <c r="G98" s="34">
        <v>322</v>
      </c>
      <c r="H98" s="34">
        <v>113</v>
      </c>
      <c r="I98" s="34">
        <v>346</v>
      </c>
      <c r="R98" s="43"/>
      <c r="S98" s="21"/>
      <c r="X98" s="19"/>
    </row>
    <row r="99" spans="2:24" ht="26.45" customHeight="1" x14ac:dyDescent="0.3">
      <c r="B99" s="27" t="s">
        <v>88</v>
      </c>
      <c r="C99" s="26">
        <f t="shared" si="5"/>
        <v>562</v>
      </c>
      <c r="D99" s="26"/>
      <c r="E99" s="34">
        <v>9</v>
      </c>
      <c r="F99" s="34">
        <v>3</v>
      </c>
      <c r="G99" s="34">
        <v>270</v>
      </c>
      <c r="H99" s="34">
        <v>32</v>
      </c>
      <c r="I99" s="34">
        <v>248</v>
      </c>
      <c r="R99" s="43"/>
      <c r="S99" s="21"/>
      <c r="X99" s="19"/>
    </row>
    <row r="100" spans="2:24" ht="26.45" customHeight="1" thickBot="1" x14ac:dyDescent="0.35">
      <c r="B100" s="27" t="s">
        <v>89</v>
      </c>
      <c r="C100" s="26">
        <f t="shared" si="5"/>
        <v>561</v>
      </c>
      <c r="D100" s="26"/>
      <c r="E100" s="34">
        <v>6</v>
      </c>
      <c r="F100" s="34">
        <v>4</v>
      </c>
      <c r="G100" s="34">
        <v>177</v>
      </c>
      <c r="H100" s="34">
        <v>40</v>
      </c>
      <c r="I100" s="34">
        <v>334</v>
      </c>
      <c r="R100" s="43"/>
      <c r="S100" s="21"/>
      <c r="X100" s="19"/>
    </row>
    <row r="101" spans="2:24" ht="29.25" customHeight="1" x14ac:dyDescent="0.3">
      <c r="B101" s="29" t="s">
        <v>5</v>
      </c>
      <c r="C101" s="30">
        <f>SUM(C75:D100)</f>
        <v>41051</v>
      </c>
      <c r="D101" s="30"/>
      <c r="E101" s="39">
        <f>SUM(E75:E100)</f>
        <v>1185</v>
      </c>
      <c r="F101" s="39">
        <f t="shared" ref="F101:I101" si="7">SUM(F75:F100)</f>
        <v>368</v>
      </c>
      <c r="G101" s="39">
        <f t="shared" si="7"/>
        <v>18063</v>
      </c>
      <c r="H101" s="39">
        <f t="shared" si="7"/>
        <v>5301</v>
      </c>
      <c r="I101" s="39">
        <f t="shared" si="7"/>
        <v>16134</v>
      </c>
      <c r="J101" s="21"/>
      <c r="K101" s="21"/>
      <c r="L101" s="21"/>
      <c r="M101" s="21"/>
      <c r="N101" s="21"/>
      <c r="O101" s="21"/>
      <c r="P101" s="21"/>
      <c r="Q101" s="21"/>
      <c r="R101" s="43"/>
      <c r="S101" s="21"/>
      <c r="X101" s="19"/>
    </row>
    <row r="102" spans="2:24" ht="29.25" customHeight="1" x14ac:dyDescent="0.3">
      <c r="B102" s="63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43"/>
      <c r="S102" s="21"/>
      <c r="X102" s="19"/>
    </row>
    <row r="103" spans="2:24" ht="18.75" customHeight="1" x14ac:dyDescent="0.3"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21"/>
      <c r="T103" s="21"/>
      <c r="X103" s="19"/>
    </row>
    <row r="104" spans="2:24" ht="30" customHeight="1" x14ac:dyDescent="0.3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64" t="s">
        <v>90</v>
      </c>
      <c r="N104" s="64" t="s">
        <v>90</v>
      </c>
      <c r="O104" s="21"/>
      <c r="P104" s="21"/>
      <c r="Q104" s="21"/>
      <c r="R104" s="21"/>
      <c r="S104" s="21"/>
      <c r="T104" s="21"/>
      <c r="X104" s="19"/>
    </row>
    <row r="105" spans="2:24" ht="64.5" customHeight="1" x14ac:dyDescent="0.3">
      <c r="B105" s="65" t="s">
        <v>91</v>
      </c>
      <c r="C105" s="66"/>
      <c r="D105" s="67" t="s">
        <v>92</v>
      </c>
      <c r="E105" s="68">
        <v>2021</v>
      </c>
      <c r="F105" s="69">
        <v>2022</v>
      </c>
      <c r="G105" s="69">
        <v>2023</v>
      </c>
      <c r="H105" s="69">
        <v>2024</v>
      </c>
      <c r="I105" s="69" t="s">
        <v>93</v>
      </c>
      <c r="K105" s="21"/>
      <c r="M105" s="70" t="s">
        <v>81</v>
      </c>
      <c r="N105" s="71">
        <v>3324</v>
      </c>
      <c r="O105" s="21"/>
      <c r="P105" s="21"/>
      <c r="Q105" s="21"/>
      <c r="R105" s="21"/>
      <c r="S105" s="21"/>
      <c r="T105" s="21"/>
      <c r="X105" s="19"/>
    </row>
    <row r="106" spans="2:24" ht="18" customHeight="1" x14ac:dyDescent="0.3">
      <c r="B106" s="72" t="s">
        <v>63</v>
      </c>
      <c r="C106" s="72"/>
      <c r="D106" s="73">
        <f>SUM(E106:I106)</f>
        <v>8958</v>
      </c>
      <c r="E106" s="74">
        <v>1899</v>
      </c>
      <c r="F106" s="74">
        <v>2440</v>
      </c>
      <c r="G106" s="75">
        <v>1928</v>
      </c>
      <c r="H106" s="75">
        <v>1865</v>
      </c>
      <c r="I106" s="74">
        <v>826</v>
      </c>
      <c r="K106" s="21"/>
      <c r="M106" s="70" t="s">
        <v>82</v>
      </c>
      <c r="N106" s="71">
        <v>5110</v>
      </c>
      <c r="O106" s="21"/>
      <c r="P106" s="21"/>
      <c r="Q106" s="21"/>
      <c r="R106" s="21"/>
      <c r="S106" s="21"/>
      <c r="T106" s="21"/>
      <c r="X106" s="19"/>
    </row>
    <row r="107" spans="2:24" ht="18" customHeight="1" x14ac:dyDescent="0.3">
      <c r="B107" s="72" t="s">
        <v>64</v>
      </c>
      <c r="C107" s="72"/>
      <c r="D107" s="73">
        <f t="shared" ref="D107:D131" si="8">SUM(E107:I107)</f>
        <v>19830</v>
      </c>
      <c r="E107" s="74">
        <v>3440</v>
      </c>
      <c r="F107" s="74">
        <v>5012</v>
      </c>
      <c r="G107" s="74">
        <v>4719</v>
      </c>
      <c r="H107" s="74">
        <v>4881</v>
      </c>
      <c r="I107" s="74">
        <v>1778</v>
      </c>
      <c r="K107" s="21"/>
      <c r="M107" s="70" t="s">
        <v>89</v>
      </c>
      <c r="N107" s="71">
        <v>5732</v>
      </c>
      <c r="O107" s="21"/>
      <c r="P107" s="21"/>
      <c r="Q107" s="21"/>
      <c r="R107" s="21"/>
      <c r="S107" s="21"/>
      <c r="T107" s="21"/>
      <c r="X107" s="19"/>
    </row>
    <row r="108" spans="2:24" ht="18" customHeight="1" x14ac:dyDescent="0.3">
      <c r="B108" s="72" t="s">
        <v>65</v>
      </c>
      <c r="C108" s="72"/>
      <c r="D108" s="73">
        <f t="shared" si="8"/>
        <v>15298</v>
      </c>
      <c r="E108" s="74">
        <v>3118</v>
      </c>
      <c r="F108" s="74">
        <v>3882</v>
      </c>
      <c r="G108" s="74">
        <v>3423</v>
      </c>
      <c r="H108" s="74">
        <v>3581</v>
      </c>
      <c r="I108" s="74">
        <v>1294</v>
      </c>
      <c r="K108" s="21"/>
      <c r="M108" s="70" t="s">
        <v>88</v>
      </c>
      <c r="N108" s="71">
        <v>6003</v>
      </c>
      <c r="O108" s="21"/>
      <c r="P108" s="21"/>
      <c r="Q108" s="21"/>
      <c r="R108" s="21"/>
      <c r="S108" s="21"/>
      <c r="T108" s="21"/>
      <c r="X108" s="19"/>
    </row>
    <row r="109" spans="2:24" ht="18" customHeight="1" x14ac:dyDescent="0.3">
      <c r="B109" s="72" t="s">
        <v>67</v>
      </c>
      <c r="C109" s="72"/>
      <c r="D109" s="73">
        <f t="shared" si="8"/>
        <v>31886</v>
      </c>
      <c r="E109" s="74">
        <v>7842</v>
      </c>
      <c r="F109" s="74">
        <v>7818</v>
      </c>
      <c r="G109" s="74">
        <v>6805</v>
      </c>
      <c r="H109" s="74">
        <v>6935</v>
      </c>
      <c r="I109" s="74">
        <v>2486</v>
      </c>
      <c r="K109" s="21"/>
      <c r="M109" s="70" t="s">
        <v>72</v>
      </c>
      <c r="N109" s="71">
        <v>8932</v>
      </c>
      <c r="O109" s="21"/>
      <c r="P109" s="21"/>
      <c r="Q109" s="21"/>
      <c r="R109" s="21"/>
      <c r="S109" s="21"/>
      <c r="T109" s="21"/>
      <c r="X109" s="19"/>
    </row>
    <row r="110" spans="2:24" ht="18" customHeight="1" x14ac:dyDescent="0.3">
      <c r="B110" s="72" t="s">
        <v>68</v>
      </c>
      <c r="C110" s="72"/>
      <c r="D110" s="73">
        <f t="shared" si="8"/>
        <v>17863</v>
      </c>
      <c r="E110" s="74">
        <v>3641</v>
      </c>
      <c r="F110" s="74">
        <v>4156</v>
      </c>
      <c r="G110" s="74">
        <v>3878</v>
      </c>
      <c r="H110" s="74">
        <v>4515</v>
      </c>
      <c r="I110" s="74">
        <v>1673</v>
      </c>
      <c r="K110" s="21"/>
      <c r="M110" s="70" t="s">
        <v>63</v>
      </c>
      <c r="N110" s="71">
        <v>8958</v>
      </c>
      <c r="O110" s="21"/>
      <c r="P110" s="21"/>
      <c r="Q110" s="21"/>
      <c r="R110" s="21"/>
      <c r="S110" s="21"/>
      <c r="T110" s="21"/>
      <c r="X110" s="19"/>
    </row>
    <row r="111" spans="2:24" ht="18" customHeight="1" x14ac:dyDescent="0.3">
      <c r="B111" s="72" t="s">
        <v>69</v>
      </c>
      <c r="C111" s="72"/>
      <c r="D111" s="73">
        <f t="shared" si="8"/>
        <v>15813</v>
      </c>
      <c r="E111" s="74">
        <v>3028</v>
      </c>
      <c r="F111" s="74">
        <v>4319</v>
      </c>
      <c r="G111" s="74">
        <v>3479</v>
      </c>
      <c r="H111" s="74">
        <v>3663</v>
      </c>
      <c r="I111" s="74">
        <v>1324</v>
      </c>
      <c r="K111" s="21"/>
      <c r="M111" s="70" t="s">
        <v>80</v>
      </c>
      <c r="N111" s="71">
        <v>9408</v>
      </c>
      <c r="O111" s="21"/>
      <c r="P111" s="21"/>
      <c r="Q111" s="21"/>
      <c r="R111" s="21"/>
      <c r="S111" s="21"/>
      <c r="T111" s="21"/>
      <c r="X111" s="19"/>
    </row>
    <row r="112" spans="2:24" ht="18" customHeight="1" x14ac:dyDescent="0.3">
      <c r="B112" s="72" t="s">
        <v>70</v>
      </c>
      <c r="C112" s="72"/>
      <c r="D112" s="73">
        <f t="shared" si="8"/>
        <v>16220</v>
      </c>
      <c r="E112" s="74">
        <v>3333</v>
      </c>
      <c r="F112" s="74">
        <v>3971</v>
      </c>
      <c r="G112" s="74">
        <v>3625</v>
      </c>
      <c r="H112" s="74">
        <v>3889</v>
      </c>
      <c r="I112" s="74">
        <v>1402</v>
      </c>
      <c r="K112" s="21"/>
      <c r="M112" s="70" t="s">
        <v>83</v>
      </c>
      <c r="N112" s="71">
        <v>9508</v>
      </c>
      <c r="O112" s="21"/>
      <c r="P112" s="21"/>
      <c r="Q112" s="21"/>
      <c r="R112" s="21"/>
      <c r="S112" s="21"/>
      <c r="T112" s="21"/>
      <c r="X112" s="19"/>
    </row>
    <row r="113" spans="2:24" ht="18" customHeight="1" x14ac:dyDescent="0.3">
      <c r="B113" s="72" t="s">
        <v>71</v>
      </c>
      <c r="C113" s="72"/>
      <c r="D113" s="73">
        <f t="shared" si="8"/>
        <v>32755</v>
      </c>
      <c r="E113" s="74">
        <v>6278</v>
      </c>
      <c r="F113" s="74">
        <v>7639</v>
      </c>
      <c r="G113" s="74">
        <v>7929</v>
      </c>
      <c r="H113" s="74">
        <v>8058</v>
      </c>
      <c r="I113" s="74">
        <v>2851</v>
      </c>
      <c r="K113" s="21"/>
      <c r="M113" s="70" t="s">
        <v>87</v>
      </c>
      <c r="N113" s="71">
        <v>10144</v>
      </c>
      <c r="O113" s="21"/>
      <c r="P113" s="21"/>
      <c r="Q113" s="21"/>
      <c r="R113" s="21"/>
      <c r="S113" s="21"/>
      <c r="T113" s="21"/>
      <c r="X113" s="19"/>
    </row>
    <row r="114" spans="2:24" ht="18" customHeight="1" x14ac:dyDescent="0.3">
      <c r="B114" s="72" t="s">
        <v>72</v>
      </c>
      <c r="C114" s="72"/>
      <c r="D114" s="73">
        <f t="shared" si="8"/>
        <v>8932</v>
      </c>
      <c r="E114" s="74">
        <v>1962</v>
      </c>
      <c r="F114" s="74">
        <v>2075</v>
      </c>
      <c r="G114" s="74">
        <v>2066</v>
      </c>
      <c r="H114" s="74">
        <v>2140</v>
      </c>
      <c r="I114" s="74">
        <v>689</v>
      </c>
      <c r="K114" s="21"/>
      <c r="M114" s="70" t="s">
        <v>77</v>
      </c>
      <c r="N114" s="71">
        <v>10815</v>
      </c>
      <c r="O114" s="21"/>
      <c r="P114" s="21"/>
      <c r="Q114" s="21"/>
      <c r="R114" s="21"/>
      <c r="S114" s="21"/>
      <c r="T114" s="21"/>
      <c r="X114" s="19"/>
    </row>
    <row r="115" spans="2:24" ht="18" customHeight="1" x14ac:dyDescent="0.3">
      <c r="B115" s="72" t="s">
        <v>73</v>
      </c>
      <c r="C115" s="72"/>
      <c r="D115" s="73">
        <f t="shared" si="8"/>
        <v>12622</v>
      </c>
      <c r="E115" s="74">
        <v>2719</v>
      </c>
      <c r="F115" s="74">
        <v>3095</v>
      </c>
      <c r="G115" s="74">
        <v>2800</v>
      </c>
      <c r="H115" s="74">
        <v>3017</v>
      </c>
      <c r="I115" s="74">
        <v>991</v>
      </c>
      <c r="K115" s="21"/>
      <c r="M115" s="70" t="s">
        <v>73</v>
      </c>
      <c r="N115" s="71">
        <v>12622</v>
      </c>
      <c r="O115" s="21"/>
      <c r="P115" s="21"/>
      <c r="Q115" s="21"/>
      <c r="R115" s="21"/>
      <c r="S115" s="21"/>
      <c r="T115" s="21"/>
      <c r="X115" s="19"/>
    </row>
    <row r="116" spans="2:24" ht="18" customHeight="1" x14ac:dyDescent="0.3">
      <c r="B116" s="72" t="s">
        <v>74</v>
      </c>
      <c r="C116" s="72"/>
      <c r="D116" s="73">
        <f t="shared" si="8"/>
        <v>21359</v>
      </c>
      <c r="E116" s="74">
        <v>5945</v>
      </c>
      <c r="F116" s="74">
        <v>4952</v>
      </c>
      <c r="G116" s="74">
        <v>4434</v>
      </c>
      <c r="H116" s="74">
        <v>4459</v>
      </c>
      <c r="I116" s="74">
        <v>1569</v>
      </c>
      <c r="K116" s="21"/>
      <c r="M116" s="70" t="s">
        <v>65</v>
      </c>
      <c r="N116" s="71">
        <v>15298</v>
      </c>
      <c r="O116" s="21"/>
      <c r="P116" s="21"/>
      <c r="Q116" s="21"/>
      <c r="R116" s="21"/>
      <c r="S116" s="21"/>
      <c r="T116" s="21"/>
      <c r="X116" s="19"/>
    </row>
    <row r="117" spans="2:24" ht="18" customHeight="1" x14ac:dyDescent="0.3">
      <c r="B117" s="72" t="s">
        <v>75</v>
      </c>
      <c r="C117" s="72"/>
      <c r="D117" s="73">
        <f t="shared" si="8"/>
        <v>40107</v>
      </c>
      <c r="E117" s="74">
        <v>7564</v>
      </c>
      <c r="F117" s="74">
        <v>9079</v>
      </c>
      <c r="G117" s="74">
        <v>9810</v>
      </c>
      <c r="H117" s="74">
        <v>9974</v>
      </c>
      <c r="I117" s="74">
        <v>3680</v>
      </c>
      <c r="K117" s="21"/>
      <c r="M117" s="70" t="s">
        <v>69</v>
      </c>
      <c r="N117" s="71">
        <v>15813</v>
      </c>
      <c r="O117" s="21"/>
      <c r="P117" s="21"/>
      <c r="Q117" s="21"/>
      <c r="R117" s="21"/>
      <c r="S117" s="21"/>
      <c r="T117" s="21"/>
      <c r="X117" s="19"/>
    </row>
    <row r="118" spans="2:24" ht="18" customHeight="1" x14ac:dyDescent="0.3">
      <c r="B118" s="72" t="s">
        <v>76</v>
      </c>
      <c r="C118" s="72"/>
      <c r="D118" s="73">
        <f t="shared" si="8"/>
        <v>27923</v>
      </c>
      <c r="E118" s="74">
        <v>5201</v>
      </c>
      <c r="F118" s="74">
        <v>6475</v>
      </c>
      <c r="G118" s="74">
        <v>6737</v>
      </c>
      <c r="H118" s="74">
        <v>7011</v>
      </c>
      <c r="I118" s="74">
        <v>2499</v>
      </c>
      <c r="K118" s="21"/>
      <c r="M118" s="70" t="s">
        <v>84</v>
      </c>
      <c r="N118" s="71">
        <v>15866</v>
      </c>
      <c r="O118" s="21"/>
      <c r="P118" s="21"/>
      <c r="Q118" s="21"/>
      <c r="R118" s="21"/>
      <c r="S118" s="21"/>
      <c r="T118" s="21"/>
      <c r="U118" s="21"/>
      <c r="V118" s="21"/>
      <c r="W118" s="21"/>
      <c r="X118" s="19"/>
    </row>
    <row r="119" spans="2:24" ht="18" customHeight="1" x14ac:dyDescent="0.3">
      <c r="B119" s="72" t="s">
        <v>77</v>
      </c>
      <c r="C119" s="72"/>
      <c r="D119" s="73">
        <f t="shared" si="8"/>
        <v>10815</v>
      </c>
      <c r="E119" s="74">
        <v>2648</v>
      </c>
      <c r="F119" s="74">
        <v>2493</v>
      </c>
      <c r="G119" s="74">
        <v>2435</v>
      </c>
      <c r="H119" s="74">
        <v>2372</v>
      </c>
      <c r="I119" s="74">
        <v>867</v>
      </c>
      <c r="K119" s="21"/>
      <c r="M119" s="70" t="s">
        <v>85</v>
      </c>
      <c r="N119" s="71">
        <v>16207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19"/>
    </row>
    <row r="120" spans="2:24" ht="18" customHeight="1" x14ac:dyDescent="0.3">
      <c r="B120" s="72" t="s">
        <v>78</v>
      </c>
      <c r="C120" s="72"/>
      <c r="D120" s="73">
        <f t="shared" si="8"/>
        <v>71050</v>
      </c>
      <c r="E120" s="74">
        <v>15678</v>
      </c>
      <c r="F120" s="74">
        <v>16894</v>
      </c>
      <c r="G120" s="74">
        <v>15975</v>
      </c>
      <c r="H120" s="74">
        <v>16483</v>
      </c>
      <c r="I120" s="74">
        <v>6020</v>
      </c>
      <c r="K120" s="21"/>
      <c r="M120" s="70" t="s">
        <v>70</v>
      </c>
      <c r="N120" s="71">
        <v>16220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19"/>
    </row>
    <row r="121" spans="2:24" ht="18" customHeight="1" x14ac:dyDescent="0.3">
      <c r="B121" s="72" t="s">
        <v>79</v>
      </c>
      <c r="C121" s="72"/>
      <c r="D121" s="73">
        <f t="shared" si="8"/>
        <v>23394</v>
      </c>
      <c r="E121" s="74">
        <v>5514</v>
      </c>
      <c r="F121" s="74">
        <v>6320</v>
      </c>
      <c r="G121" s="74">
        <v>4757</v>
      </c>
      <c r="H121" s="74">
        <v>4945</v>
      </c>
      <c r="I121" s="74">
        <v>1858</v>
      </c>
      <c r="K121" s="21"/>
      <c r="M121" s="70" t="s">
        <v>68</v>
      </c>
      <c r="N121" s="71">
        <v>17863</v>
      </c>
      <c r="O121" s="21"/>
      <c r="P121" s="21"/>
      <c r="Q121" s="21"/>
      <c r="R121" s="21"/>
      <c r="S121" s="21"/>
      <c r="T121" s="21"/>
      <c r="U121" s="21"/>
      <c r="V121" s="21"/>
      <c r="W121" s="21"/>
      <c r="X121" s="19"/>
    </row>
    <row r="122" spans="2:24" ht="18" customHeight="1" x14ac:dyDescent="0.3">
      <c r="B122" s="72" t="s">
        <v>80</v>
      </c>
      <c r="C122" s="72"/>
      <c r="D122" s="73">
        <f t="shared" si="8"/>
        <v>9408</v>
      </c>
      <c r="E122" s="74">
        <v>1787</v>
      </c>
      <c r="F122" s="74">
        <v>2547</v>
      </c>
      <c r="G122" s="74">
        <v>2254</v>
      </c>
      <c r="H122" s="74">
        <v>2001</v>
      </c>
      <c r="I122" s="74">
        <v>819</v>
      </c>
      <c r="K122" s="21"/>
      <c r="M122" s="70" t="s">
        <v>64</v>
      </c>
      <c r="N122" s="71">
        <v>19830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19"/>
    </row>
    <row r="123" spans="2:24" ht="18" customHeight="1" x14ac:dyDescent="0.3">
      <c r="B123" s="72" t="s">
        <v>81</v>
      </c>
      <c r="C123" s="72"/>
      <c r="D123" s="73">
        <f t="shared" si="8"/>
        <v>3324</v>
      </c>
      <c r="E123" s="74">
        <v>776</v>
      </c>
      <c r="F123" s="74">
        <v>801</v>
      </c>
      <c r="G123" s="74">
        <v>736</v>
      </c>
      <c r="H123" s="74">
        <v>749</v>
      </c>
      <c r="I123" s="74">
        <v>262</v>
      </c>
      <c r="K123" s="21"/>
      <c r="M123" s="70" t="s">
        <v>86</v>
      </c>
      <c r="N123" s="71">
        <v>21209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19"/>
    </row>
    <row r="124" spans="2:24" ht="18" customHeight="1" x14ac:dyDescent="0.3">
      <c r="B124" s="72" t="s">
        <v>82</v>
      </c>
      <c r="C124" s="72"/>
      <c r="D124" s="73">
        <f t="shared" si="8"/>
        <v>5110</v>
      </c>
      <c r="E124" s="74">
        <v>1284</v>
      </c>
      <c r="F124" s="74">
        <v>1543</v>
      </c>
      <c r="G124" s="74">
        <v>929</v>
      </c>
      <c r="H124" s="74">
        <v>969</v>
      </c>
      <c r="I124" s="74">
        <v>385</v>
      </c>
      <c r="K124" s="21"/>
      <c r="M124" s="70" t="s">
        <v>74</v>
      </c>
      <c r="N124" s="71">
        <v>21359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19"/>
    </row>
    <row r="125" spans="2:24" ht="18" customHeight="1" x14ac:dyDescent="0.3">
      <c r="B125" s="72" t="s">
        <v>83</v>
      </c>
      <c r="C125" s="72"/>
      <c r="D125" s="73">
        <f t="shared" si="8"/>
        <v>9508</v>
      </c>
      <c r="E125" s="74">
        <v>2070</v>
      </c>
      <c r="F125" s="74">
        <v>2318</v>
      </c>
      <c r="G125" s="74">
        <v>1994</v>
      </c>
      <c r="H125" s="74">
        <v>2316</v>
      </c>
      <c r="I125" s="74">
        <v>810</v>
      </c>
      <c r="K125" s="21"/>
      <c r="M125" s="72" t="s">
        <v>79</v>
      </c>
      <c r="N125" s="71">
        <v>23394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19"/>
    </row>
    <row r="126" spans="2:24" ht="18" customHeight="1" x14ac:dyDescent="0.3">
      <c r="B126" s="72" t="s">
        <v>84</v>
      </c>
      <c r="C126" s="72"/>
      <c r="D126" s="73">
        <f t="shared" si="8"/>
        <v>15866</v>
      </c>
      <c r="E126" s="74">
        <v>3623</v>
      </c>
      <c r="F126" s="74">
        <v>3650</v>
      </c>
      <c r="G126" s="74">
        <v>3322</v>
      </c>
      <c r="H126" s="74">
        <v>3891</v>
      </c>
      <c r="I126" s="74">
        <v>1380</v>
      </c>
      <c r="K126" s="21"/>
      <c r="M126" s="70" t="s">
        <v>76</v>
      </c>
      <c r="N126" s="71">
        <v>27923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19"/>
    </row>
    <row r="127" spans="2:24" ht="18" customHeight="1" x14ac:dyDescent="0.3">
      <c r="B127" s="72" t="s">
        <v>85</v>
      </c>
      <c r="C127" s="72"/>
      <c r="D127" s="73">
        <f t="shared" si="8"/>
        <v>16207</v>
      </c>
      <c r="E127" s="74">
        <v>3572</v>
      </c>
      <c r="F127" s="74">
        <v>3932</v>
      </c>
      <c r="G127" s="74">
        <v>3258</v>
      </c>
      <c r="H127" s="74">
        <v>4018</v>
      </c>
      <c r="I127" s="74">
        <v>1427</v>
      </c>
      <c r="K127" s="21"/>
      <c r="M127" s="70" t="s">
        <v>67</v>
      </c>
      <c r="N127" s="71">
        <v>31886</v>
      </c>
      <c r="O127" s="21"/>
      <c r="P127" s="21"/>
      <c r="Q127" s="21"/>
      <c r="R127" s="21"/>
      <c r="S127" s="21"/>
      <c r="T127" s="21"/>
      <c r="U127" s="21"/>
      <c r="V127" s="21"/>
      <c r="W127" s="21"/>
      <c r="X127" s="19"/>
    </row>
    <row r="128" spans="2:24" ht="18" customHeight="1" x14ac:dyDescent="0.3">
      <c r="B128" s="72" t="s">
        <v>86</v>
      </c>
      <c r="C128" s="72"/>
      <c r="D128" s="73">
        <f t="shared" si="8"/>
        <v>21209</v>
      </c>
      <c r="E128" s="74">
        <v>4092</v>
      </c>
      <c r="F128" s="74">
        <v>5492</v>
      </c>
      <c r="G128" s="74">
        <v>4536</v>
      </c>
      <c r="H128" s="74">
        <v>4848</v>
      </c>
      <c r="I128" s="74">
        <v>2241</v>
      </c>
      <c r="K128" s="21"/>
      <c r="M128" s="70" t="s">
        <v>71</v>
      </c>
      <c r="N128" s="71">
        <v>32755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19"/>
    </row>
    <row r="129" spans="2:24" ht="18" customHeight="1" x14ac:dyDescent="0.3">
      <c r="B129" s="72" t="s">
        <v>87</v>
      </c>
      <c r="C129" s="72"/>
      <c r="D129" s="73">
        <f t="shared" si="8"/>
        <v>10144</v>
      </c>
      <c r="E129" s="74">
        <v>2279</v>
      </c>
      <c r="F129" s="74">
        <v>2481</v>
      </c>
      <c r="G129" s="74">
        <v>2222</v>
      </c>
      <c r="H129" s="74">
        <v>2365</v>
      </c>
      <c r="I129" s="74">
        <v>797</v>
      </c>
      <c r="K129" s="21"/>
      <c r="M129" s="70" t="s">
        <v>75</v>
      </c>
      <c r="N129" s="71">
        <v>40107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19"/>
    </row>
    <row r="130" spans="2:24" ht="18" customHeight="1" thickBot="1" x14ac:dyDescent="0.35">
      <c r="B130" s="72" t="s">
        <v>88</v>
      </c>
      <c r="C130" s="72"/>
      <c r="D130" s="73">
        <f t="shared" si="8"/>
        <v>6003</v>
      </c>
      <c r="E130" s="74">
        <v>1215</v>
      </c>
      <c r="F130" s="74">
        <v>1456</v>
      </c>
      <c r="G130" s="74">
        <v>1304</v>
      </c>
      <c r="H130" s="74">
        <v>1466</v>
      </c>
      <c r="I130" s="74">
        <v>562</v>
      </c>
      <c r="K130" s="21"/>
      <c r="M130" s="76" t="s">
        <v>78</v>
      </c>
      <c r="N130" s="71">
        <v>71050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19"/>
    </row>
    <row r="131" spans="2:24" ht="18" customHeight="1" thickBot="1" x14ac:dyDescent="0.35">
      <c r="B131" s="76" t="s">
        <v>89</v>
      </c>
      <c r="C131" s="76"/>
      <c r="D131" s="73">
        <f t="shared" si="8"/>
        <v>5732</v>
      </c>
      <c r="E131" s="77">
        <v>998</v>
      </c>
      <c r="F131" s="77">
        <v>1620</v>
      </c>
      <c r="G131" s="77">
        <v>1396</v>
      </c>
      <c r="H131" s="77">
        <v>1157</v>
      </c>
      <c r="I131" s="74">
        <v>561</v>
      </c>
      <c r="K131" s="21"/>
      <c r="L131" s="21"/>
      <c r="M131" s="64"/>
      <c r="N131" s="64"/>
      <c r="O131" s="21"/>
      <c r="P131" s="21"/>
      <c r="Q131" s="21"/>
      <c r="R131" s="21"/>
      <c r="S131" s="21"/>
      <c r="T131" s="21"/>
      <c r="U131" s="21"/>
      <c r="V131" s="21"/>
      <c r="W131" s="21"/>
      <c r="X131" s="19"/>
    </row>
    <row r="132" spans="2:24" ht="19.5" customHeight="1" x14ac:dyDescent="0.3">
      <c r="B132" s="38" t="s">
        <v>5</v>
      </c>
      <c r="C132" s="38"/>
      <c r="D132" s="39">
        <f t="shared" ref="D132:I132" si="9">SUM(D106:D131)</f>
        <v>477336</v>
      </c>
      <c r="E132" s="39">
        <f t="shared" si="9"/>
        <v>101506</v>
      </c>
      <c r="F132" s="39">
        <f t="shared" si="9"/>
        <v>116460</v>
      </c>
      <c r="G132" s="39">
        <f t="shared" si="9"/>
        <v>106751</v>
      </c>
      <c r="H132" s="39">
        <f t="shared" si="9"/>
        <v>111568</v>
      </c>
      <c r="I132" s="39">
        <f t="shared" si="9"/>
        <v>41051</v>
      </c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19"/>
    </row>
    <row r="133" spans="2:24" ht="19.5" customHeight="1" thickBot="1" x14ac:dyDescent="0.35">
      <c r="B133" s="78" t="s">
        <v>28</v>
      </c>
      <c r="C133" s="78"/>
      <c r="D133" s="79">
        <v>1</v>
      </c>
      <c r="E133" s="79">
        <f>E132/$D$132</f>
        <v>0.21265104664219753</v>
      </c>
      <c r="F133" s="79">
        <f t="shared" ref="F133:I133" si="10">F132/$D$132</f>
        <v>0.24397908391573231</v>
      </c>
      <c r="G133" s="79">
        <f t="shared" si="10"/>
        <v>0.22363911374796788</v>
      </c>
      <c r="H133" s="79">
        <f t="shared" si="10"/>
        <v>0.23373053781822448</v>
      </c>
      <c r="I133" s="79">
        <f t="shared" si="10"/>
        <v>8.6000217875877791E-2</v>
      </c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19"/>
    </row>
    <row r="134" spans="2:24" ht="30" customHeight="1" x14ac:dyDescent="0.3">
      <c r="B134" s="63" t="s">
        <v>94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19"/>
    </row>
    <row r="135" spans="2:24" s="5" customFormat="1" ht="22.15" customHeight="1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2:24" s="5" customFormat="1" ht="9" customHeight="1" x14ac:dyDescent="0.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2:24" s="5" customFormat="1" ht="9" customHeight="1" x14ac:dyDescent="0.3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2:24" s="5" customFormat="1" ht="12.6" customHeight="1" x14ac:dyDescent="0.25">
      <c r="B138" s="18" t="s">
        <v>95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9"/>
    </row>
    <row r="139" spans="2:24" s="5" customFormat="1" ht="27.75" customHeight="1" x14ac:dyDescent="0.2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19"/>
    </row>
    <row r="140" spans="2:24" s="5" customFormat="1" ht="27.75" customHeight="1" x14ac:dyDescent="0.25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19"/>
    </row>
    <row r="141" spans="2:24" s="5" customFormat="1" ht="20.25" customHeight="1" x14ac:dyDescent="0.3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2:24" s="5" customFormat="1" ht="20.25" customHeight="1" x14ac:dyDescent="0.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2:24" s="5" customFormat="1" ht="20.25" customHeight="1" x14ac:dyDescent="0.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2:24" s="5" customFormat="1" ht="32.25" customHeight="1" x14ac:dyDescent="0.3">
      <c r="B144" s="80" t="s">
        <v>4</v>
      </c>
      <c r="C144" s="80" t="s">
        <v>5</v>
      </c>
      <c r="D144" s="46" t="s">
        <v>96</v>
      </c>
      <c r="E144" s="46" t="s">
        <v>97</v>
      </c>
      <c r="F144" s="2"/>
      <c r="G144" s="2"/>
      <c r="H144" s="2"/>
      <c r="I144" s="2"/>
      <c r="J144" s="2"/>
      <c r="K144" s="2"/>
      <c r="L144" s="2"/>
      <c r="N144" s="80" t="s">
        <v>98</v>
      </c>
      <c r="O144" s="81" t="s">
        <v>5</v>
      </c>
      <c r="P144" s="82" t="s">
        <v>28</v>
      </c>
      <c r="Q144" s="83" t="s">
        <v>96</v>
      </c>
      <c r="R144" s="83" t="s">
        <v>97</v>
      </c>
      <c r="T144" s="2"/>
      <c r="U144" s="2"/>
      <c r="V144" s="2"/>
      <c r="W144" s="2"/>
    </row>
    <row r="145" spans="2:23" s="5" customFormat="1" ht="20.25" customHeight="1" x14ac:dyDescent="0.3">
      <c r="B145" s="25" t="s">
        <v>6</v>
      </c>
      <c r="C145" s="84">
        <f>SUM(D145:E145)</f>
        <v>61165</v>
      </c>
      <c r="D145" s="34">
        <v>34971</v>
      </c>
      <c r="E145" s="34">
        <v>26194</v>
      </c>
      <c r="F145" s="2"/>
      <c r="G145" s="2"/>
      <c r="H145" s="2"/>
      <c r="I145" s="2"/>
      <c r="J145" s="2"/>
      <c r="K145" s="2"/>
      <c r="L145" s="2"/>
      <c r="N145" s="85" t="s">
        <v>99</v>
      </c>
      <c r="O145" s="86">
        <f>Q145+R145</f>
        <v>115</v>
      </c>
      <c r="P145" s="87">
        <f>O145/$O$152</f>
        <v>1.6771965441000601E-4</v>
      </c>
      <c r="Q145" s="88">
        <v>64</v>
      </c>
      <c r="R145" s="89">
        <v>51</v>
      </c>
      <c r="T145" s="2"/>
      <c r="U145" s="2"/>
      <c r="V145" s="2"/>
      <c r="W145" s="2"/>
    </row>
    <row r="146" spans="2:23" s="5" customFormat="1" ht="20.25" customHeight="1" x14ac:dyDescent="0.3">
      <c r="B146" s="27" t="s">
        <v>7</v>
      </c>
      <c r="C146" s="84">
        <f>SUM(D146:E146)</f>
        <v>98008</v>
      </c>
      <c r="D146" s="34">
        <v>53120</v>
      </c>
      <c r="E146" s="34">
        <v>44888</v>
      </c>
      <c r="F146" s="2"/>
      <c r="G146" s="2"/>
      <c r="H146" s="2"/>
      <c r="I146" s="2"/>
      <c r="J146" s="2"/>
      <c r="K146" s="2"/>
      <c r="L146" s="2"/>
      <c r="N146" s="90" t="s">
        <v>100</v>
      </c>
      <c r="O146" s="86">
        <f t="shared" ref="O146:O151" si="11">Q146+R146</f>
        <v>1814</v>
      </c>
      <c r="P146" s="87">
        <f t="shared" ref="P146:P151" si="12">O146/$O$152</f>
        <v>2.6455952443456602E-3</v>
      </c>
      <c r="Q146" s="91">
        <v>964</v>
      </c>
      <c r="R146" s="92">
        <v>850</v>
      </c>
      <c r="T146" s="2"/>
      <c r="U146" s="2"/>
      <c r="V146" s="2"/>
      <c r="W146" s="2"/>
    </row>
    <row r="147" spans="2:23" s="5" customFormat="1" ht="20.25" customHeight="1" x14ac:dyDescent="0.3">
      <c r="B147" s="27" t="s">
        <v>8</v>
      </c>
      <c r="C147" s="84">
        <f t="shared" ref="C147:C149" si="13">SUM(D147:E147)</f>
        <v>197374</v>
      </c>
      <c r="D147" s="34">
        <v>125587</v>
      </c>
      <c r="E147" s="34">
        <v>71787</v>
      </c>
      <c r="F147" s="2"/>
      <c r="G147" s="2"/>
      <c r="H147" s="2"/>
      <c r="I147" s="2"/>
      <c r="J147" s="2"/>
      <c r="K147" s="2"/>
      <c r="L147" s="2"/>
      <c r="N147" s="90" t="s">
        <v>101</v>
      </c>
      <c r="O147" s="86">
        <f t="shared" si="11"/>
        <v>27802</v>
      </c>
      <c r="P147" s="87">
        <f t="shared" si="12"/>
        <v>4.0547320277452059E-2</v>
      </c>
      <c r="Q147" s="91">
        <v>14465</v>
      </c>
      <c r="R147" s="92">
        <v>13337</v>
      </c>
      <c r="T147" s="2"/>
      <c r="U147" s="2"/>
      <c r="V147" s="2"/>
      <c r="W147" s="2"/>
    </row>
    <row r="148" spans="2:23" s="5" customFormat="1" ht="20.25" customHeight="1" x14ac:dyDescent="0.3">
      <c r="B148" s="27" t="s">
        <v>9</v>
      </c>
      <c r="C148" s="84">
        <f t="shared" si="13"/>
        <v>152720</v>
      </c>
      <c r="D148" s="34">
        <v>90489</v>
      </c>
      <c r="E148" s="34">
        <v>62231</v>
      </c>
      <c r="F148" s="2"/>
      <c r="G148" s="2"/>
      <c r="H148" s="2"/>
      <c r="I148" s="2"/>
      <c r="J148" s="2"/>
      <c r="K148" s="2"/>
      <c r="L148" s="2"/>
      <c r="N148" s="90" t="s">
        <v>102</v>
      </c>
      <c r="O148" s="86">
        <f t="shared" si="11"/>
        <v>38366</v>
      </c>
      <c r="P148" s="87">
        <f t="shared" si="12"/>
        <v>5.5954193574732962E-2</v>
      </c>
      <c r="Q148" s="91">
        <v>20761</v>
      </c>
      <c r="R148" s="92">
        <v>17605</v>
      </c>
      <c r="T148" s="2"/>
      <c r="U148" s="2"/>
      <c r="V148" s="2"/>
      <c r="W148" s="2"/>
    </row>
    <row r="149" spans="2:23" s="5" customFormat="1" ht="20.25" customHeight="1" thickBot="1" x14ac:dyDescent="0.35">
      <c r="B149" s="27" t="s">
        <v>10</v>
      </c>
      <c r="C149" s="84">
        <f t="shared" si="13"/>
        <v>176401</v>
      </c>
      <c r="D149" s="34">
        <v>108776</v>
      </c>
      <c r="E149" s="34">
        <v>67625</v>
      </c>
      <c r="F149" s="2"/>
      <c r="G149" s="2"/>
      <c r="H149" s="2"/>
      <c r="I149" s="2"/>
      <c r="J149" s="2"/>
      <c r="K149" s="2"/>
      <c r="L149" s="2"/>
      <c r="N149" s="90" t="s">
        <v>103</v>
      </c>
      <c r="O149" s="86">
        <f t="shared" si="11"/>
        <v>155132</v>
      </c>
      <c r="P149" s="87">
        <f t="shared" si="12"/>
        <v>0.22624943850376567</v>
      </c>
      <c r="Q149" s="91">
        <v>83538</v>
      </c>
      <c r="R149" s="92">
        <v>71594</v>
      </c>
      <c r="T149" s="2"/>
      <c r="U149" s="2"/>
      <c r="V149" s="2"/>
      <c r="W149" s="2"/>
    </row>
    <row r="150" spans="2:23" s="5" customFormat="1" ht="20.25" customHeight="1" x14ac:dyDescent="0.3">
      <c r="B150" s="29" t="s">
        <v>5</v>
      </c>
      <c r="C150" s="39">
        <f>SUM(C145:C149)</f>
        <v>685668</v>
      </c>
      <c r="D150" s="39">
        <f>SUM(D145:D149)</f>
        <v>412943</v>
      </c>
      <c r="E150" s="39">
        <f>SUM(E145:E149)</f>
        <v>272725</v>
      </c>
      <c r="F150" s="2"/>
      <c r="G150" s="2"/>
      <c r="H150" s="2"/>
      <c r="I150" s="2"/>
      <c r="J150" s="2"/>
      <c r="K150" s="2"/>
      <c r="L150" s="2"/>
      <c r="N150" s="90" t="s">
        <v>104</v>
      </c>
      <c r="O150" s="86">
        <f t="shared" si="11"/>
        <v>412229</v>
      </c>
      <c r="P150" s="87">
        <f t="shared" si="12"/>
        <v>0.60120787319810753</v>
      </c>
      <c r="Q150" s="91">
        <v>259510</v>
      </c>
      <c r="R150" s="92">
        <v>152719</v>
      </c>
      <c r="T150" s="2"/>
      <c r="U150" s="2"/>
      <c r="V150" s="2"/>
      <c r="W150" s="2"/>
    </row>
    <row r="151" spans="2:23" s="5" customFormat="1" ht="20.25" customHeight="1" thickBot="1" x14ac:dyDescent="0.35">
      <c r="B151" s="93" t="s">
        <v>28</v>
      </c>
      <c r="C151" s="94">
        <v>1</v>
      </c>
      <c r="D151" s="94">
        <f>D150/$C$150</f>
        <v>0.60224919348722705</v>
      </c>
      <c r="E151" s="94">
        <f>E150/$C$150</f>
        <v>0.39775080651277295</v>
      </c>
      <c r="F151" s="2"/>
      <c r="G151" s="2"/>
      <c r="H151" s="2"/>
      <c r="I151" s="2"/>
      <c r="J151" s="2"/>
      <c r="K151" s="2"/>
      <c r="L151" s="2"/>
      <c r="N151" s="90" t="s">
        <v>105</v>
      </c>
      <c r="O151" s="86">
        <f t="shared" si="11"/>
        <v>50210</v>
      </c>
      <c r="P151" s="87">
        <f t="shared" si="12"/>
        <v>7.3227859547186108E-2</v>
      </c>
      <c r="Q151" s="91">
        <v>33641</v>
      </c>
      <c r="R151" s="92">
        <v>16569</v>
      </c>
      <c r="T151" s="2"/>
      <c r="U151" s="2"/>
      <c r="V151" s="2"/>
      <c r="W151" s="2"/>
    </row>
    <row r="152" spans="2:23" s="5" customFormat="1" ht="20.25" customHeight="1" x14ac:dyDescent="0.3">
      <c r="B152"/>
      <c r="C152"/>
      <c r="D152"/>
      <c r="E152"/>
      <c r="F152" s="2"/>
      <c r="G152" s="2"/>
      <c r="H152" s="2"/>
      <c r="I152" s="2"/>
      <c r="J152" s="2"/>
      <c r="K152" s="2"/>
      <c r="L152" s="2"/>
      <c r="N152" s="95" t="s">
        <v>5</v>
      </c>
      <c r="O152" s="39">
        <f>SUM(O145:O151)</f>
        <v>685668</v>
      </c>
      <c r="P152" s="96">
        <f>SUM(P145:P151)</f>
        <v>1</v>
      </c>
      <c r="Q152" s="97">
        <f>SUM(Q145:Q151)</f>
        <v>412943</v>
      </c>
      <c r="R152" s="97">
        <f>SUM(R145:R151)</f>
        <v>272725</v>
      </c>
      <c r="T152" s="2"/>
      <c r="U152" s="2"/>
      <c r="V152" s="2"/>
      <c r="W152" s="2"/>
    </row>
    <row r="153" spans="2:23" s="5" customFormat="1" ht="20.25" customHeight="1" x14ac:dyDescent="0.3">
      <c r="B153"/>
      <c r="C153"/>
      <c r="D153"/>
      <c r="E15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2:23" s="5" customFormat="1" ht="20.25" customHeight="1" x14ac:dyDescent="0.3">
      <c r="B154"/>
      <c r="C154"/>
      <c r="D154"/>
      <c r="E15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2:23" s="5" customFormat="1" ht="20.25" customHeight="1" x14ac:dyDescent="0.3">
      <c r="B155"/>
      <c r="C155"/>
      <c r="D155"/>
      <c r="E15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2:23" s="5" customFormat="1" ht="20.25" customHeight="1" x14ac:dyDescent="0.3">
      <c r="B156"/>
      <c r="C156"/>
      <c r="D156"/>
      <c r="E15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2:23" s="5" customFormat="1" ht="20.25" customHeight="1" x14ac:dyDescent="0.3">
      <c r="B157"/>
      <c r="C157"/>
      <c r="D157"/>
      <c r="E15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2:23" s="5" customFormat="1" ht="20.25" customHeight="1" x14ac:dyDescent="0.3"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2:23" s="5" customFormat="1" ht="14.25" customHeight="1" x14ac:dyDescent="0.3">
      <c r="B159" s="98"/>
      <c r="C159" s="98"/>
      <c r="D159" s="98"/>
      <c r="E159" s="9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2:23" s="5" customFormat="1" ht="14.25" customHeight="1" x14ac:dyDescent="0.3">
      <c r="N160" s="99"/>
      <c r="P160" s="99"/>
      <c r="Q160" s="2"/>
      <c r="R160" s="2"/>
      <c r="S160" s="2"/>
      <c r="V160" s="2"/>
      <c r="W160" s="2"/>
    </row>
    <row r="161" spans="2:24" s="5" customFormat="1" ht="18" customHeight="1" x14ac:dyDescent="0.3">
      <c r="N161" s="99"/>
      <c r="P161" s="99"/>
      <c r="Q161" s="2"/>
      <c r="R161" s="2"/>
      <c r="S161" s="2"/>
      <c r="V161" s="2"/>
      <c r="W161" s="2"/>
    </row>
    <row r="162" spans="2:24" s="5" customFormat="1" ht="18" customHeight="1" x14ac:dyDescent="0.3">
      <c r="N162" s="99"/>
      <c r="P162" s="99"/>
      <c r="Q162" s="2"/>
      <c r="R162" s="2"/>
      <c r="S162" s="2"/>
      <c r="T162" s="2"/>
      <c r="V162" s="2"/>
      <c r="W162" s="2"/>
      <c r="X162" s="100"/>
    </row>
    <row r="163" spans="2:24" s="5" customFormat="1" ht="19.5" customHeight="1" x14ac:dyDescent="0.3">
      <c r="N163" s="99"/>
      <c r="P163" s="99"/>
      <c r="Q163" s="2"/>
      <c r="R163" s="2"/>
      <c r="S163" s="2"/>
      <c r="T163" s="2"/>
      <c r="V163" s="2"/>
      <c r="W163" s="2"/>
    </row>
    <row r="164" spans="2:24" s="5" customFormat="1" ht="20.100000000000001" customHeight="1" x14ac:dyDescent="0.3">
      <c r="B164" s="24" t="s">
        <v>106</v>
      </c>
      <c r="C164" s="24"/>
      <c r="D164" s="24"/>
      <c r="E164" s="22"/>
      <c r="F164" s="81" t="s">
        <v>5</v>
      </c>
      <c r="G164" s="82" t="s">
        <v>28</v>
      </c>
      <c r="H164" s="83" t="s">
        <v>96</v>
      </c>
      <c r="I164" s="83" t="s">
        <v>97</v>
      </c>
      <c r="K164" s="24" t="s">
        <v>27</v>
      </c>
      <c r="L164" s="24"/>
      <c r="M164" s="24"/>
      <c r="N164" s="22"/>
      <c r="O164" s="55" t="s">
        <v>5</v>
      </c>
      <c r="P164" s="56" t="s">
        <v>28</v>
      </c>
      <c r="Q164" s="101" t="s">
        <v>96</v>
      </c>
      <c r="R164" s="101" t="s">
        <v>97</v>
      </c>
      <c r="S164" s="2"/>
      <c r="T164" s="2"/>
      <c r="V164" s="2"/>
      <c r="W164" s="2"/>
    </row>
    <row r="165" spans="2:24" s="5" customFormat="1" ht="20.100000000000001" customHeight="1" x14ac:dyDescent="0.3">
      <c r="B165" s="102" t="s">
        <v>107</v>
      </c>
      <c r="C165" s="102"/>
      <c r="D165" s="103"/>
      <c r="E165" s="103"/>
      <c r="F165" s="104">
        <f>H165+I165</f>
        <v>929</v>
      </c>
      <c r="G165" s="105">
        <f>F165/$F$198</f>
        <v>1.3548831212773528E-3</v>
      </c>
      <c r="H165" s="106">
        <v>340</v>
      </c>
      <c r="I165" s="106">
        <v>589</v>
      </c>
      <c r="K165" s="24"/>
      <c r="L165" s="24"/>
      <c r="M165" s="24"/>
      <c r="N165" s="22"/>
      <c r="O165" s="55"/>
      <c r="P165" s="56"/>
      <c r="Q165" s="33"/>
      <c r="R165" s="33"/>
      <c r="S165" s="2"/>
      <c r="T165" s="2"/>
      <c r="V165" s="2"/>
      <c r="W165" s="2"/>
    </row>
    <row r="166" spans="2:24" s="5" customFormat="1" ht="20.100000000000001" customHeight="1" x14ac:dyDescent="0.3">
      <c r="B166" s="102" t="s">
        <v>108</v>
      </c>
      <c r="C166" s="102"/>
      <c r="D166" s="103"/>
      <c r="E166" s="103"/>
      <c r="F166" s="104">
        <f t="shared" ref="F166:F197" si="14">H166+I166</f>
        <v>9209</v>
      </c>
      <c r="G166" s="105">
        <f t="shared" ref="G166:G197" si="15">F166/$F$198</f>
        <v>1.3430698238797785E-2</v>
      </c>
      <c r="H166" s="106">
        <v>1771</v>
      </c>
      <c r="I166" s="106">
        <v>7438</v>
      </c>
      <c r="K166" s="107" t="s">
        <v>29</v>
      </c>
      <c r="L166" s="107"/>
      <c r="M166" s="107"/>
      <c r="N166" s="107"/>
      <c r="O166" s="108">
        <f>Q166+R166</f>
        <v>0</v>
      </c>
      <c r="P166" s="109">
        <f>O166/$O$194</f>
        <v>0</v>
      </c>
      <c r="Q166" s="110">
        <v>0</v>
      </c>
      <c r="R166" s="110">
        <v>0</v>
      </c>
      <c r="S166" s="2"/>
      <c r="T166" s="2"/>
      <c r="V166" s="2"/>
      <c r="W166" s="2"/>
    </row>
    <row r="167" spans="2:24" s="5" customFormat="1" ht="18" customHeight="1" x14ac:dyDescent="0.3">
      <c r="B167" s="102" t="s">
        <v>109</v>
      </c>
      <c r="C167" s="102"/>
      <c r="D167" s="103"/>
      <c r="E167" s="103"/>
      <c r="F167" s="104">
        <f t="shared" si="14"/>
        <v>6881</v>
      </c>
      <c r="G167" s="105">
        <f t="shared" si="15"/>
        <v>1.0035469060828273E-2</v>
      </c>
      <c r="H167" s="106">
        <v>4942</v>
      </c>
      <c r="I167" s="106">
        <v>1939</v>
      </c>
      <c r="K167" s="51"/>
      <c r="L167" s="51"/>
      <c r="M167" s="51"/>
      <c r="N167" s="51"/>
      <c r="O167" s="26"/>
      <c r="P167" s="111"/>
      <c r="Q167" s="112"/>
      <c r="R167" s="112"/>
      <c r="S167" s="2"/>
      <c r="T167" s="2"/>
      <c r="V167" s="2"/>
      <c r="W167" s="2"/>
    </row>
    <row r="168" spans="2:24" s="5" customFormat="1" ht="18" customHeight="1" x14ac:dyDescent="0.3">
      <c r="B168" s="102" t="s">
        <v>110</v>
      </c>
      <c r="C168" s="102"/>
      <c r="D168" s="103"/>
      <c r="E168" s="103"/>
      <c r="F168" s="104">
        <f t="shared" si="14"/>
        <v>709</v>
      </c>
      <c r="G168" s="105">
        <f t="shared" si="15"/>
        <v>1.0340281302321239E-3</v>
      </c>
      <c r="H168" s="106">
        <v>415</v>
      </c>
      <c r="I168" s="106">
        <v>294</v>
      </c>
      <c r="K168" s="107" t="s">
        <v>30</v>
      </c>
      <c r="L168" s="107"/>
      <c r="M168" s="107"/>
      <c r="N168" s="107"/>
      <c r="O168" s="108">
        <f t="shared" ref="O168" si="16">Q168+R168</f>
        <v>13188</v>
      </c>
      <c r="P168" s="109">
        <f t="shared" ref="P168" si="17">O168/$O$194</f>
        <v>1.9233798281383992E-2</v>
      </c>
      <c r="Q168" s="110">
        <v>0</v>
      </c>
      <c r="R168" s="110">
        <v>13188</v>
      </c>
      <c r="S168" s="2"/>
      <c r="T168" s="2"/>
      <c r="V168" s="2"/>
      <c r="W168" s="2"/>
    </row>
    <row r="169" spans="2:24" s="5" customFormat="1" ht="25.5" customHeight="1" x14ac:dyDescent="0.3">
      <c r="B169" s="102" t="s">
        <v>111</v>
      </c>
      <c r="C169" s="102"/>
      <c r="D169" s="103"/>
      <c r="E169" s="103"/>
      <c r="F169" s="104">
        <f t="shared" si="14"/>
        <v>13005</v>
      </c>
      <c r="G169" s="105">
        <f t="shared" si="15"/>
        <v>1.8966905266105463E-2</v>
      </c>
      <c r="H169" s="106">
        <v>6611</v>
      </c>
      <c r="I169" s="106">
        <v>6394</v>
      </c>
      <c r="K169" s="51"/>
      <c r="L169" s="51"/>
      <c r="M169" s="51"/>
      <c r="N169" s="51"/>
      <c r="O169" s="26"/>
      <c r="P169" s="111"/>
      <c r="Q169" s="112"/>
      <c r="R169" s="112"/>
      <c r="T169" s="2"/>
      <c r="V169" s="2"/>
      <c r="W169" s="2"/>
    </row>
    <row r="170" spans="2:24" s="5" customFormat="1" ht="18" customHeight="1" x14ac:dyDescent="0.3">
      <c r="B170" s="102" t="s">
        <v>112</v>
      </c>
      <c r="C170" s="102"/>
      <c r="D170" s="103"/>
      <c r="E170" s="103"/>
      <c r="F170" s="104">
        <f t="shared" si="14"/>
        <v>5670</v>
      </c>
      <c r="G170" s="105">
        <f t="shared" si="15"/>
        <v>8.2693081783020358E-3</v>
      </c>
      <c r="H170" s="106">
        <v>2228</v>
      </c>
      <c r="I170" s="106">
        <v>3442</v>
      </c>
      <c r="K170" s="113" t="s">
        <v>31</v>
      </c>
      <c r="L170" s="113"/>
      <c r="M170" s="113"/>
      <c r="N170" s="113"/>
      <c r="O170" s="108">
        <f t="shared" ref="O170" si="18">Q170+R170</f>
        <v>656</v>
      </c>
      <c r="P170" s="109">
        <f t="shared" ref="P170" si="19">O170/$O$194</f>
        <v>9.5673124602577337E-4</v>
      </c>
      <c r="Q170" s="110">
        <v>656</v>
      </c>
      <c r="R170" s="110">
        <v>0</v>
      </c>
      <c r="T170" s="2"/>
      <c r="V170" s="2"/>
      <c r="W170" s="2"/>
    </row>
    <row r="171" spans="2:24" s="5" customFormat="1" ht="18" customHeight="1" x14ac:dyDescent="0.3">
      <c r="B171" s="102" t="s">
        <v>113</v>
      </c>
      <c r="C171" s="102"/>
      <c r="D171" s="103"/>
      <c r="E171" s="103"/>
      <c r="F171" s="104">
        <f t="shared" si="14"/>
        <v>28918</v>
      </c>
      <c r="G171" s="105">
        <f t="shared" si="15"/>
        <v>4.217493014111786E-2</v>
      </c>
      <c r="H171" s="106">
        <v>19108</v>
      </c>
      <c r="I171" s="106">
        <v>9810</v>
      </c>
      <c r="K171" s="114"/>
      <c r="L171" s="114"/>
      <c r="M171" s="114"/>
      <c r="N171" s="114"/>
      <c r="O171" s="26"/>
      <c r="P171" s="111"/>
      <c r="Q171" s="112"/>
      <c r="R171" s="112"/>
      <c r="T171" s="2"/>
      <c r="V171" s="2"/>
      <c r="W171" s="2"/>
    </row>
    <row r="172" spans="2:24" s="5" customFormat="1" ht="18" customHeight="1" x14ac:dyDescent="0.3">
      <c r="B172" s="102" t="s">
        <v>114</v>
      </c>
      <c r="C172" s="102"/>
      <c r="D172" s="103"/>
      <c r="E172" s="103"/>
      <c r="F172" s="104">
        <f t="shared" si="14"/>
        <v>42307</v>
      </c>
      <c r="G172" s="105">
        <f t="shared" si="15"/>
        <v>6.1701873209774993E-2</v>
      </c>
      <c r="H172" s="106">
        <v>21546</v>
      </c>
      <c r="I172" s="106">
        <v>20761</v>
      </c>
      <c r="K172" s="107" t="s">
        <v>32</v>
      </c>
      <c r="L172" s="107"/>
      <c r="M172" s="107"/>
      <c r="N172" s="107"/>
      <c r="O172" s="108">
        <f t="shared" ref="O172" si="20">Q172+R172</f>
        <v>0</v>
      </c>
      <c r="P172" s="109">
        <f t="shared" ref="P172" si="21">O172/$O$194</f>
        <v>0</v>
      </c>
      <c r="Q172" s="110">
        <v>0</v>
      </c>
      <c r="R172" s="110">
        <v>0</v>
      </c>
      <c r="T172" s="2"/>
      <c r="V172" s="2"/>
      <c r="W172" s="2"/>
    </row>
    <row r="173" spans="2:24" s="5" customFormat="1" ht="18" customHeight="1" x14ac:dyDescent="0.3">
      <c r="B173" s="102" t="s">
        <v>115</v>
      </c>
      <c r="C173" s="102"/>
      <c r="D173" s="103"/>
      <c r="E173" s="103"/>
      <c r="F173" s="104">
        <f t="shared" si="14"/>
        <v>28092</v>
      </c>
      <c r="G173" s="105">
        <f t="shared" si="15"/>
        <v>4.0970265492920772E-2</v>
      </c>
      <c r="H173" s="106">
        <v>14510</v>
      </c>
      <c r="I173" s="106">
        <v>13582</v>
      </c>
      <c r="K173" s="51"/>
      <c r="L173" s="51"/>
      <c r="M173" s="51"/>
      <c r="N173" s="51"/>
      <c r="O173" s="26"/>
      <c r="P173" s="111"/>
      <c r="Q173" s="112"/>
      <c r="R173" s="112"/>
      <c r="T173" s="2"/>
      <c r="V173" s="2"/>
      <c r="W173" s="2"/>
    </row>
    <row r="174" spans="2:24" s="5" customFormat="1" ht="18" customHeight="1" x14ac:dyDescent="0.3">
      <c r="B174" s="102" t="s">
        <v>116</v>
      </c>
      <c r="C174" s="102"/>
      <c r="D174" s="103"/>
      <c r="E174" s="103"/>
      <c r="F174" s="104">
        <f t="shared" si="14"/>
        <v>56506</v>
      </c>
      <c r="G174" s="105">
        <f t="shared" si="15"/>
        <v>8.2410146018189565E-2</v>
      </c>
      <c r="H174" s="106">
        <v>43453</v>
      </c>
      <c r="I174" s="106">
        <v>13053</v>
      </c>
      <c r="K174" s="107" t="s">
        <v>35</v>
      </c>
      <c r="L174" s="107"/>
      <c r="M174" s="107"/>
      <c r="N174" s="107"/>
      <c r="O174" s="108">
        <f t="shared" ref="O174" si="22">Q174+R174</f>
        <v>10392</v>
      </c>
      <c r="P174" s="109">
        <f t="shared" ref="P174" si="23">O174/$O$194</f>
        <v>1.515602303155463E-2</v>
      </c>
      <c r="Q174" s="110">
        <v>6517</v>
      </c>
      <c r="R174" s="110">
        <v>3875</v>
      </c>
      <c r="T174" s="2"/>
      <c r="V174" s="2"/>
      <c r="W174" s="2"/>
    </row>
    <row r="175" spans="2:24" s="5" customFormat="1" ht="18" customHeight="1" x14ac:dyDescent="0.3">
      <c r="B175" s="102" t="s">
        <v>117</v>
      </c>
      <c r="C175" s="102"/>
      <c r="D175" s="103"/>
      <c r="E175" s="103"/>
      <c r="F175" s="104">
        <f t="shared" si="14"/>
        <v>8973</v>
      </c>
      <c r="G175" s="105">
        <f t="shared" si="15"/>
        <v>1.3086508339312904E-2</v>
      </c>
      <c r="H175" s="106">
        <v>7115</v>
      </c>
      <c r="I175" s="106">
        <v>1858</v>
      </c>
      <c r="K175" s="51"/>
      <c r="L175" s="51"/>
      <c r="M175" s="51"/>
      <c r="N175" s="51"/>
      <c r="O175" s="26"/>
      <c r="P175" s="111"/>
      <c r="Q175" s="112"/>
      <c r="R175" s="112"/>
      <c r="T175" s="2"/>
      <c r="V175" s="2"/>
      <c r="W175" s="2"/>
    </row>
    <row r="176" spans="2:24" s="5" customFormat="1" ht="18" customHeight="1" x14ac:dyDescent="0.3">
      <c r="B176" s="102" t="s">
        <v>118</v>
      </c>
      <c r="C176" s="102"/>
      <c r="D176" s="103"/>
      <c r="E176" s="103"/>
      <c r="F176" s="104">
        <f t="shared" si="14"/>
        <v>228</v>
      </c>
      <c r="G176" s="105">
        <f t="shared" si="15"/>
        <v>3.3252244526505538E-4</v>
      </c>
      <c r="H176" s="106">
        <v>196</v>
      </c>
      <c r="I176" s="106">
        <v>32</v>
      </c>
      <c r="K176" s="107" t="s">
        <v>36</v>
      </c>
      <c r="L176" s="107"/>
      <c r="M176" s="107"/>
      <c r="N176" s="107"/>
      <c r="O176" s="108">
        <f t="shared" ref="O176" si="24">Q176+R176</f>
        <v>517242</v>
      </c>
      <c r="P176" s="109">
        <f t="shared" ref="P176" si="25">O176/$O$194</f>
        <v>0.75436216944643764</v>
      </c>
      <c r="Q176" s="110">
        <v>356644</v>
      </c>
      <c r="R176" s="110">
        <v>160598</v>
      </c>
      <c r="T176" s="2"/>
      <c r="V176" s="2"/>
      <c r="W176" s="2"/>
    </row>
    <row r="177" spans="2:23" s="5" customFormat="1" ht="18" customHeight="1" x14ac:dyDescent="0.3">
      <c r="B177" s="102" t="s">
        <v>119</v>
      </c>
      <c r="C177" s="102"/>
      <c r="D177" s="103"/>
      <c r="E177" s="103"/>
      <c r="F177" s="104">
        <f t="shared" si="14"/>
        <v>406</v>
      </c>
      <c r="G177" s="105">
        <f t="shared" si="15"/>
        <v>5.921233016561951E-4</v>
      </c>
      <c r="H177" s="106">
        <v>347</v>
      </c>
      <c r="I177" s="106">
        <v>59</v>
      </c>
      <c r="K177" s="51"/>
      <c r="L177" s="51"/>
      <c r="M177" s="51"/>
      <c r="N177" s="51"/>
      <c r="O177" s="26"/>
      <c r="P177" s="111"/>
      <c r="Q177" s="112"/>
      <c r="R177" s="112"/>
      <c r="T177" s="2"/>
      <c r="V177" s="2"/>
      <c r="W177" s="2"/>
    </row>
    <row r="178" spans="2:23" s="5" customFormat="1" ht="18" customHeight="1" x14ac:dyDescent="0.3">
      <c r="B178" s="102" t="s">
        <v>120</v>
      </c>
      <c r="C178" s="102"/>
      <c r="D178" s="103"/>
      <c r="E178" s="103"/>
      <c r="F178" s="104">
        <f t="shared" si="14"/>
        <v>158</v>
      </c>
      <c r="G178" s="105">
        <f t="shared" si="15"/>
        <v>2.3043222084157347E-4</v>
      </c>
      <c r="H178" s="106">
        <v>15</v>
      </c>
      <c r="I178" s="106">
        <v>143</v>
      </c>
      <c r="K178" s="107" t="s">
        <v>40</v>
      </c>
      <c r="L178" s="107"/>
      <c r="M178" s="107"/>
      <c r="N178" s="107"/>
      <c r="O178" s="108">
        <f t="shared" ref="O178" si="26">Q178+R178</f>
        <v>7987</v>
      </c>
      <c r="P178" s="109">
        <f t="shared" ref="P178" si="27">O178/$O$194</f>
        <v>1.1648494606719286E-2</v>
      </c>
      <c r="Q178" s="110">
        <v>3672</v>
      </c>
      <c r="R178" s="110">
        <v>4315</v>
      </c>
      <c r="T178" s="2"/>
      <c r="V178" s="2"/>
      <c r="W178" s="2"/>
    </row>
    <row r="179" spans="2:23" s="5" customFormat="1" ht="18" customHeight="1" x14ac:dyDescent="0.3">
      <c r="B179" s="102" t="s">
        <v>121</v>
      </c>
      <c r="C179" s="102"/>
      <c r="D179" s="103"/>
      <c r="E179" s="103"/>
      <c r="F179" s="104">
        <f t="shared" si="14"/>
        <v>7201</v>
      </c>
      <c r="G179" s="105">
        <f t="shared" si="15"/>
        <v>1.0502167229621332E-2</v>
      </c>
      <c r="H179" s="106">
        <v>1808</v>
      </c>
      <c r="I179" s="106">
        <v>5393</v>
      </c>
      <c r="K179" s="51"/>
      <c r="L179" s="51"/>
      <c r="M179" s="51"/>
      <c r="N179" s="51"/>
      <c r="O179" s="26"/>
      <c r="P179" s="111"/>
      <c r="Q179" s="112"/>
      <c r="R179" s="112"/>
      <c r="T179" s="2"/>
      <c r="V179" s="2"/>
      <c r="W179" s="2"/>
    </row>
    <row r="180" spans="2:23" s="5" customFormat="1" ht="18" customHeight="1" x14ac:dyDescent="0.3">
      <c r="B180" s="102" t="s">
        <v>122</v>
      </c>
      <c r="C180" s="102"/>
      <c r="D180" s="103"/>
      <c r="E180" s="103"/>
      <c r="F180" s="104">
        <f t="shared" si="14"/>
        <v>3418</v>
      </c>
      <c r="G180" s="105">
        <f t="shared" si="15"/>
        <v>4.984919815420874E-3</v>
      </c>
      <c r="H180" s="106">
        <v>1822</v>
      </c>
      <c r="I180" s="106">
        <v>1596</v>
      </c>
      <c r="K180" s="107" t="s">
        <v>42</v>
      </c>
      <c r="L180" s="107"/>
      <c r="M180" s="107"/>
      <c r="N180" s="107"/>
      <c r="O180" s="108">
        <f t="shared" ref="O180" si="28">Q180+R180</f>
        <v>2158</v>
      </c>
      <c r="P180" s="109">
        <f t="shared" ref="P180" si="29">O180/$O$194</f>
        <v>3.1472957757981996E-3</v>
      </c>
      <c r="Q180" s="110">
        <v>1288</v>
      </c>
      <c r="R180" s="110">
        <v>870</v>
      </c>
      <c r="T180" s="2"/>
      <c r="V180" s="2"/>
      <c r="W180" s="2"/>
    </row>
    <row r="181" spans="2:23" s="5" customFormat="1" ht="18" customHeight="1" x14ac:dyDescent="0.3">
      <c r="B181" s="102" t="s">
        <v>123</v>
      </c>
      <c r="C181" s="102"/>
      <c r="D181" s="103"/>
      <c r="E181" s="103"/>
      <c r="F181" s="104">
        <f t="shared" si="14"/>
        <v>1793</v>
      </c>
      <c r="G181" s="105">
        <f t="shared" si="15"/>
        <v>2.6149681770186155E-3</v>
      </c>
      <c r="H181" s="106">
        <v>1228</v>
      </c>
      <c r="I181" s="106">
        <v>565</v>
      </c>
      <c r="K181" s="51"/>
      <c r="L181" s="51"/>
      <c r="M181" s="51"/>
      <c r="N181" s="51"/>
      <c r="O181" s="26"/>
      <c r="P181" s="111"/>
      <c r="Q181" s="112"/>
      <c r="R181" s="112"/>
      <c r="T181" s="2"/>
      <c r="V181" s="2"/>
      <c r="W181" s="2"/>
    </row>
    <row r="182" spans="2:23" s="5" customFormat="1" ht="18" customHeight="1" x14ac:dyDescent="0.3">
      <c r="B182" s="102" t="s">
        <v>124</v>
      </c>
      <c r="C182" s="102"/>
      <c r="D182" s="103"/>
      <c r="E182" s="103"/>
      <c r="F182" s="104">
        <f t="shared" si="14"/>
        <v>626</v>
      </c>
      <c r="G182" s="105">
        <f t="shared" si="15"/>
        <v>9.1297829270142402E-4</v>
      </c>
      <c r="H182" s="106">
        <v>249</v>
      </c>
      <c r="I182" s="106">
        <v>377</v>
      </c>
      <c r="K182" s="107" t="s">
        <v>44</v>
      </c>
      <c r="L182" s="107"/>
      <c r="M182" s="107"/>
      <c r="N182" s="107"/>
      <c r="O182" s="108">
        <f t="shared" ref="O182" si="30">Q182+R182</f>
        <v>7770</v>
      </c>
      <c r="P182" s="109">
        <f t="shared" ref="P182" si="31">O182/$O$194</f>
        <v>1.1332014911006492E-2</v>
      </c>
      <c r="Q182" s="110">
        <v>5849</v>
      </c>
      <c r="R182" s="110">
        <v>1921</v>
      </c>
      <c r="T182" s="2"/>
      <c r="V182" s="2"/>
      <c r="W182" s="2"/>
    </row>
    <row r="183" spans="2:23" s="5" customFormat="1" ht="18" customHeight="1" x14ac:dyDescent="0.3">
      <c r="B183" s="102" t="s">
        <v>125</v>
      </c>
      <c r="C183" s="102"/>
      <c r="D183" s="103"/>
      <c r="E183" s="103"/>
      <c r="F183" s="104">
        <f t="shared" si="14"/>
        <v>61</v>
      </c>
      <c r="G183" s="105">
        <f t="shared" si="15"/>
        <v>8.8964338426177094E-5</v>
      </c>
      <c r="H183" s="106">
        <v>12</v>
      </c>
      <c r="I183" s="106">
        <v>49</v>
      </c>
      <c r="K183" s="51"/>
      <c r="L183" s="51"/>
      <c r="M183" s="51"/>
      <c r="N183" s="51"/>
      <c r="O183" s="26"/>
      <c r="P183" s="111"/>
      <c r="Q183" s="112"/>
      <c r="R183" s="112"/>
      <c r="T183" s="2"/>
      <c r="V183" s="2"/>
      <c r="W183" s="2"/>
    </row>
    <row r="184" spans="2:23" s="5" customFormat="1" ht="18" customHeight="1" x14ac:dyDescent="0.3">
      <c r="B184" s="102" t="s">
        <v>126</v>
      </c>
      <c r="C184" s="102"/>
      <c r="D184" s="103"/>
      <c r="E184" s="103"/>
      <c r="F184" s="104">
        <f t="shared" si="14"/>
        <v>13305</v>
      </c>
      <c r="G184" s="105">
        <f t="shared" si="15"/>
        <v>1.9404434799348957E-2</v>
      </c>
      <c r="H184" s="106">
        <v>4623</v>
      </c>
      <c r="I184" s="106">
        <v>8682</v>
      </c>
      <c r="K184" s="107" t="s">
        <v>46</v>
      </c>
      <c r="L184" s="107"/>
      <c r="M184" s="107"/>
      <c r="N184" s="107"/>
      <c r="O184" s="108">
        <f t="shared" ref="O184" si="32">Q184+R184</f>
        <v>0</v>
      </c>
      <c r="P184" s="109">
        <f t="shared" ref="P184" si="33">O184/$O$194</f>
        <v>0</v>
      </c>
      <c r="Q184" s="110">
        <v>0</v>
      </c>
      <c r="R184" s="110">
        <v>0</v>
      </c>
      <c r="T184" s="2"/>
      <c r="V184" s="2"/>
      <c r="W184" s="2"/>
    </row>
    <row r="185" spans="2:23" s="5" customFormat="1" ht="18" customHeight="1" x14ac:dyDescent="0.3">
      <c r="B185" s="102" t="s">
        <v>127</v>
      </c>
      <c r="C185" s="102"/>
      <c r="D185" s="103"/>
      <c r="E185" s="103"/>
      <c r="F185" s="104">
        <f t="shared" si="14"/>
        <v>596</v>
      </c>
      <c r="G185" s="105">
        <f t="shared" si="15"/>
        <v>8.6922533937707457E-4</v>
      </c>
      <c r="H185" s="106">
        <v>303</v>
      </c>
      <c r="I185" s="106">
        <v>293</v>
      </c>
      <c r="K185" s="51"/>
      <c r="L185" s="51"/>
      <c r="M185" s="51"/>
      <c r="N185" s="51"/>
      <c r="O185" s="26"/>
      <c r="P185" s="111"/>
      <c r="Q185" s="112"/>
      <c r="R185" s="112"/>
      <c r="T185" s="2"/>
      <c r="V185" s="2"/>
      <c r="W185" s="2"/>
    </row>
    <row r="186" spans="2:23" s="5" customFormat="1" ht="18" customHeight="1" x14ac:dyDescent="0.3">
      <c r="B186" s="102" t="s">
        <v>128</v>
      </c>
      <c r="C186" s="102"/>
      <c r="D186" s="103"/>
      <c r="E186" s="103"/>
      <c r="F186" s="104">
        <f t="shared" si="14"/>
        <v>88</v>
      </c>
      <c r="G186" s="105">
        <f t="shared" si="15"/>
        <v>1.2834199641809156E-4</v>
      </c>
      <c r="H186" s="106">
        <v>43</v>
      </c>
      <c r="I186" s="106">
        <v>45</v>
      </c>
      <c r="K186" s="107" t="s">
        <v>48</v>
      </c>
      <c r="L186" s="107"/>
      <c r="M186" s="107"/>
      <c r="N186" s="107"/>
      <c r="O186" s="108">
        <f t="shared" ref="O186" si="34">Q186+R186</f>
        <v>2451</v>
      </c>
      <c r="P186" s="109">
        <f t="shared" ref="P186" si="35">O186/$O$194</f>
        <v>3.5746162865993455E-3</v>
      </c>
      <c r="Q186" s="110">
        <v>2139</v>
      </c>
      <c r="R186" s="110">
        <v>312</v>
      </c>
      <c r="T186" s="2"/>
      <c r="V186" s="2"/>
      <c r="W186" s="2"/>
    </row>
    <row r="187" spans="2:23" s="5" customFormat="1" ht="18" customHeight="1" x14ac:dyDescent="0.3">
      <c r="B187" s="102" t="s">
        <v>129</v>
      </c>
      <c r="C187" s="102"/>
      <c r="D187" s="103"/>
      <c r="E187" s="103"/>
      <c r="F187" s="104">
        <f t="shared" si="14"/>
        <v>39057</v>
      </c>
      <c r="G187" s="105">
        <f t="shared" si="15"/>
        <v>5.6961969932970473E-2</v>
      </c>
      <c r="H187" s="106">
        <v>31704</v>
      </c>
      <c r="I187" s="106">
        <v>7353</v>
      </c>
      <c r="K187" s="51"/>
      <c r="L187" s="51"/>
      <c r="M187" s="51"/>
      <c r="N187" s="51"/>
      <c r="O187" s="26"/>
      <c r="P187" s="111"/>
      <c r="Q187" s="112"/>
      <c r="R187" s="112"/>
      <c r="T187" s="2"/>
      <c r="V187" s="2"/>
      <c r="W187" s="2"/>
    </row>
    <row r="188" spans="2:23" s="5" customFormat="1" ht="18" customHeight="1" x14ac:dyDescent="0.3">
      <c r="B188" s="102" t="s">
        <v>130</v>
      </c>
      <c r="C188" s="102"/>
      <c r="D188" s="103"/>
      <c r="E188" s="103"/>
      <c r="F188" s="104">
        <f t="shared" si="14"/>
        <v>2315</v>
      </c>
      <c r="G188" s="105">
        <f t="shared" si="15"/>
        <v>3.3762695648622948E-3</v>
      </c>
      <c r="H188" s="106">
        <v>1536</v>
      </c>
      <c r="I188" s="106">
        <v>779</v>
      </c>
      <c r="K188" s="107" t="s">
        <v>50</v>
      </c>
      <c r="L188" s="107"/>
      <c r="M188" s="107"/>
      <c r="N188" s="107"/>
      <c r="O188" s="108">
        <f t="shared" ref="O188" si="36">Q188+R188</f>
        <v>15059</v>
      </c>
      <c r="P188" s="109">
        <f t="shared" ref="P188" si="37">O188/$O$194</f>
        <v>2.1962524137045917E-2</v>
      </c>
      <c r="Q188" s="110">
        <v>13111</v>
      </c>
      <c r="R188" s="110">
        <v>1948</v>
      </c>
      <c r="T188" s="2"/>
      <c r="V188" s="2"/>
      <c r="W188" s="2"/>
    </row>
    <row r="189" spans="2:23" s="5" customFormat="1" ht="18" customHeight="1" x14ac:dyDescent="0.3">
      <c r="B189" s="102" t="s">
        <v>131</v>
      </c>
      <c r="C189" s="102"/>
      <c r="D189" s="103"/>
      <c r="E189" s="103"/>
      <c r="F189" s="104">
        <f t="shared" si="14"/>
        <v>267</v>
      </c>
      <c r="G189" s="105">
        <f t="shared" si="15"/>
        <v>3.8940128458670961E-4</v>
      </c>
      <c r="H189" s="106">
        <v>206</v>
      </c>
      <c r="I189" s="106">
        <v>61</v>
      </c>
      <c r="K189" s="51"/>
      <c r="L189" s="51"/>
      <c r="M189" s="51"/>
      <c r="N189" s="51"/>
      <c r="O189" s="26"/>
      <c r="P189" s="111"/>
      <c r="Q189" s="112"/>
      <c r="R189" s="112"/>
      <c r="T189" s="2"/>
      <c r="V189" s="2"/>
      <c r="W189" s="2"/>
    </row>
    <row r="190" spans="2:23" s="5" customFormat="1" ht="18" customHeight="1" x14ac:dyDescent="0.3">
      <c r="B190" s="102" t="s">
        <v>132</v>
      </c>
      <c r="C190" s="102"/>
      <c r="D190" s="103"/>
      <c r="E190" s="103"/>
      <c r="F190" s="104">
        <f t="shared" si="14"/>
        <v>4780</v>
      </c>
      <c r="G190" s="105">
        <f t="shared" si="15"/>
        <v>6.9713038963463364E-3</v>
      </c>
      <c r="H190" s="106">
        <v>2832</v>
      </c>
      <c r="I190" s="106">
        <v>1948</v>
      </c>
      <c r="K190" s="107" t="s">
        <v>52</v>
      </c>
      <c r="L190" s="107"/>
      <c r="M190" s="107"/>
      <c r="N190" s="107"/>
      <c r="O190" s="108">
        <f t="shared" ref="O190" si="38">Q190+R190</f>
        <v>23077</v>
      </c>
      <c r="P190" s="109">
        <f t="shared" ref="P190" si="39">O190/$O$194</f>
        <v>3.365623012886703E-2</v>
      </c>
      <c r="Q190" s="110">
        <v>23062</v>
      </c>
      <c r="R190" s="110">
        <v>15</v>
      </c>
      <c r="T190" s="2"/>
      <c r="V190" s="2"/>
      <c r="W190" s="2"/>
    </row>
    <row r="191" spans="2:23" s="5" customFormat="1" ht="18" customHeight="1" x14ac:dyDescent="0.3">
      <c r="B191" s="102" t="s">
        <v>133</v>
      </c>
      <c r="C191" s="102"/>
      <c r="D191" s="103"/>
      <c r="E191" s="103"/>
      <c r="F191" s="104">
        <f t="shared" si="14"/>
        <v>1777</v>
      </c>
      <c r="G191" s="105">
        <f t="shared" si="15"/>
        <v>2.5916332685789623E-3</v>
      </c>
      <c r="H191" s="106">
        <v>1384</v>
      </c>
      <c r="I191" s="106">
        <v>393</v>
      </c>
      <c r="K191" s="51"/>
      <c r="L191" s="51"/>
      <c r="M191" s="51"/>
      <c r="N191" s="51"/>
      <c r="O191" s="26"/>
      <c r="P191" s="111"/>
      <c r="Q191" s="112"/>
      <c r="R191" s="112"/>
      <c r="T191" s="2"/>
      <c r="V191" s="2"/>
      <c r="W191" s="2"/>
    </row>
    <row r="192" spans="2:23" s="5" customFormat="1" ht="18" customHeight="1" x14ac:dyDescent="0.3">
      <c r="B192" s="102" t="s">
        <v>134</v>
      </c>
      <c r="C192" s="102"/>
      <c r="D192" s="103"/>
      <c r="E192" s="103"/>
      <c r="F192" s="104">
        <f t="shared" si="14"/>
        <v>7720</v>
      </c>
      <c r="G192" s="105">
        <f t="shared" si="15"/>
        <v>1.1259093322132577E-2</v>
      </c>
      <c r="H192" s="106">
        <v>5878</v>
      </c>
      <c r="I192" s="106">
        <v>1842</v>
      </c>
      <c r="K192" s="107" t="s">
        <v>54</v>
      </c>
      <c r="L192" s="107"/>
      <c r="M192" s="107"/>
      <c r="N192" s="107"/>
      <c r="O192" s="108">
        <f t="shared" ref="O192" si="40">Q192+R192</f>
        <v>85688</v>
      </c>
      <c r="P192" s="109">
        <f t="shared" ref="P192" si="41">O192/$O$194</f>
        <v>0.12497010214856169</v>
      </c>
      <c r="Q192" s="110">
        <v>5</v>
      </c>
      <c r="R192" s="110">
        <v>85683</v>
      </c>
      <c r="T192" s="2"/>
      <c r="V192" s="2"/>
      <c r="W192" s="2"/>
    </row>
    <row r="193" spans="2:88" s="5" customFormat="1" ht="18" customHeight="1" thickBot="1" x14ac:dyDescent="0.35">
      <c r="B193" s="102" t="s">
        <v>135</v>
      </c>
      <c r="C193" s="102"/>
      <c r="D193" s="103"/>
      <c r="E193" s="103"/>
      <c r="F193" s="104">
        <f t="shared" si="14"/>
        <v>361</v>
      </c>
      <c r="G193" s="105">
        <f t="shared" si="15"/>
        <v>5.2649387166967107E-4</v>
      </c>
      <c r="H193" s="106">
        <v>192</v>
      </c>
      <c r="I193" s="106">
        <v>169</v>
      </c>
      <c r="K193" s="51"/>
      <c r="L193" s="51"/>
      <c r="M193" s="51"/>
      <c r="N193" s="51"/>
      <c r="O193" s="26"/>
      <c r="P193" s="111"/>
      <c r="Q193" s="112"/>
      <c r="R193" s="112"/>
      <c r="T193" s="2"/>
      <c r="V193" s="2"/>
      <c r="W193" s="2"/>
    </row>
    <row r="194" spans="2:88" s="5" customFormat="1" ht="18" customHeight="1" x14ac:dyDescent="0.3">
      <c r="B194" s="102" t="s">
        <v>136</v>
      </c>
      <c r="C194" s="102"/>
      <c r="D194" s="103"/>
      <c r="E194" s="103"/>
      <c r="F194" s="104">
        <f t="shared" si="14"/>
        <v>10185</v>
      </c>
      <c r="G194" s="105">
        <f t="shared" si="15"/>
        <v>1.4854127653616619E-2</v>
      </c>
      <c r="H194" s="106">
        <v>5561</v>
      </c>
      <c r="I194" s="106">
        <v>4624</v>
      </c>
      <c r="K194" s="38" t="s">
        <v>5</v>
      </c>
      <c r="L194" s="38"/>
      <c r="M194" s="38"/>
      <c r="N194" s="38"/>
      <c r="O194" s="39">
        <f>SUM(O166:O193)</f>
        <v>685668</v>
      </c>
      <c r="P194" s="54">
        <f>SUM(P166:P193)</f>
        <v>0.99999999999999978</v>
      </c>
      <c r="Q194" s="39">
        <f>SUM(Q166:Q193)</f>
        <v>412943</v>
      </c>
      <c r="R194" s="39">
        <f>SUM(R166:R193)</f>
        <v>272725</v>
      </c>
      <c r="T194" s="2"/>
      <c r="V194" s="2"/>
      <c r="W194" s="2"/>
    </row>
    <row r="195" spans="2:88" s="5" customFormat="1" ht="18" customHeight="1" x14ac:dyDescent="0.3">
      <c r="B195" s="102" t="s">
        <v>137</v>
      </c>
      <c r="C195" s="102"/>
      <c r="D195" s="103"/>
      <c r="E195" s="103"/>
      <c r="F195" s="104">
        <f t="shared" si="14"/>
        <v>672</v>
      </c>
      <c r="G195" s="105">
        <f t="shared" si="15"/>
        <v>9.8006615446542648E-4</v>
      </c>
      <c r="H195" s="106">
        <v>454</v>
      </c>
      <c r="I195" s="106">
        <v>218</v>
      </c>
      <c r="T195" s="2"/>
      <c r="V195" s="2"/>
      <c r="W195" s="2"/>
    </row>
    <row r="196" spans="2:88" s="5" customFormat="1" ht="18" customHeight="1" x14ac:dyDescent="0.3">
      <c r="B196" s="102" t="s">
        <v>138</v>
      </c>
      <c r="C196" s="102"/>
      <c r="D196" s="103"/>
      <c r="E196" s="103"/>
      <c r="F196" s="104">
        <f t="shared" si="14"/>
        <v>344681</v>
      </c>
      <c r="G196" s="105">
        <f t="shared" si="15"/>
        <v>0.50269372349300245</v>
      </c>
      <c r="H196" s="106">
        <v>205034</v>
      </c>
      <c r="I196" s="106">
        <v>139647</v>
      </c>
      <c r="T196" s="2"/>
      <c r="V196" s="2"/>
      <c r="W196" s="2"/>
    </row>
    <row r="197" spans="2:88" s="5" customFormat="1" ht="18" customHeight="1" thickBot="1" x14ac:dyDescent="0.35">
      <c r="B197" s="115" t="s">
        <v>139</v>
      </c>
      <c r="C197" s="115"/>
      <c r="D197" s="116"/>
      <c r="E197" s="116"/>
      <c r="F197" s="104">
        <f t="shared" si="14"/>
        <v>44774</v>
      </c>
      <c r="G197" s="105">
        <f t="shared" si="15"/>
        <v>6.5299824404813994E-2</v>
      </c>
      <c r="H197" s="106">
        <v>25477</v>
      </c>
      <c r="I197" s="106">
        <v>19297</v>
      </c>
      <c r="T197" s="2"/>
      <c r="V197" s="2"/>
      <c r="W197" s="2"/>
    </row>
    <row r="198" spans="2:88" s="5" customFormat="1" ht="21.75" customHeight="1" x14ac:dyDescent="0.3">
      <c r="B198" s="117" t="s">
        <v>5</v>
      </c>
      <c r="C198" s="117"/>
      <c r="D198" s="117"/>
      <c r="E198" s="117"/>
      <c r="F198" s="39">
        <f>SUM(F165:F197)</f>
        <v>685668</v>
      </c>
      <c r="G198" s="96">
        <f t="shared" ref="G198:I198" si="42">SUM(G165:G197)</f>
        <v>1</v>
      </c>
      <c r="H198" s="39">
        <f t="shared" si="42"/>
        <v>412943</v>
      </c>
      <c r="I198" s="39">
        <f t="shared" si="42"/>
        <v>272725</v>
      </c>
      <c r="T198" s="2"/>
      <c r="V198" s="2"/>
      <c r="W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</row>
    <row r="199" spans="2:88" s="5" customFormat="1" ht="10.5" customHeight="1" x14ac:dyDescent="0.3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T199" s="2"/>
      <c r="V199" s="2"/>
      <c r="W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</row>
    <row r="200" spans="2:88" s="5" customFormat="1" ht="10.5" customHeight="1" x14ac:dyDescent="0.3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T200" s="2"/>
      <c r="V200" s="2"/>
      <c r="W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</row>
    <row r="201" spans="2:88" s="5" customFormat="1" ht="21.75" customHeight="1" x14ac:dyDescent="0.3">
      <c r="B201" s="2"/>
      <c r="C201" s="2"/>
      <c r="D201" s="2"/>
      <c r="E201" s="2"/>
      <c r="F201" s="2"/>
      <c r="G201" s="2"/>
      <c r="H201" s="2"/>
      <c r="I201" s="2"/>
      <c r="J201" s="2"/>
      <c r="K201" s="118" t="s">
        <v>140</v>
      </c>
      <c r="L201" s="118"/>
      <c r="M201" s="118"/>
      <c r="N201" s="118"/>
      <c r="O201" s="118"/>
      <c r="P201" s="118"/>
      <c r="Q201" s="118"/>
      <c r="R201" s="118"/>
      <c r="T201" s="2"/>
      <c r="V201" s="2"/>
      <c r="W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</row>
    <row r="202" spans="2:88" s="5" customFormat="1" ht="21.75" customHeight="1" x14ac:dyDescent="0.3">
      <c r="B202" s="2"/>
      <c r="C202" s="2"/>
      <c r="D202" s="2"/>
      <c r="E202" s="2"/>
      <c r="F202" s="2"/>
      <c r="G202" s="2"/>
      <c r="H202" s="2"/>
      <c r="I202" s="2"/>
      <c r="J202" s="2"/>
      <c r="K202" s="118"/>
      <c r="L202" s="118"/>
      <c r="M202" s="118"/>
      <c r="N202" s="118"/>
      <c r="O202" s="118"/>
      <c r="P202" s="118"/>
      <c r="Q202" s="118"/>
      <c r="R202" s="118"/>
      <c r="T202" s="2"/>
      <c r="V202" s="2"/>
      <c r="W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</row>
    <row r="203" spans="2:88" s="5" customFormat="1" ht="39.75" customHeight="1" x14ac:dyDescent="0.3">
      <c r="B203" s="65" t="s">
        <v>91</v>
      </c>
      <c r="C203" s="66"/>
      <c r="D203" s="119" t="s">
        <v>141</v>
      </c>
      <c r="E203" s="68">
        <v>2021</v>
      </c>
      <c r="F203" s="69">
        <v>2022</v>
      </c>
      <c r="G203" s="69">
        <v>2023</v>
      </c>
      <c r="H203" s="69">
        <v>2024</v>
      </c>
      <c r="I203" s="69" t="s">
        <v>93</v>
      </c>
      <c r="J203" s="2"/>
      <c r="R203" s="2"/>
      <c r="T203" s="2"/>
      <c r="V203" s="2"/>
      <c r="W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</row>
    <row r="204" spans="2:88" s="5" customFormat="1" ht="21.75" customHeight="1" x14ac:dyDescent="0.3">
      <c r="B204" s="72" t="s">
        <v>63</v>
      </c>
      <c r="C204" s="72"/>
      <c r="D204" s="73">
        <f>SUM(E204:I204)</f>
        <v>155233</v>
      </c>
      <c r="E204" s="75">
        <v>20661</v>
      </c>
      <c r="F204" s="75">
        <v>39013</v>
      </c>
      <c r="G204" s="75">
        <v>34951</v>
      </c>
      <c r="H204" s="75">
        <v>45569</v>
      </c>
      <c r="I204" s="75">
        <v>15039</v>
      </c>
      <c r="J204" s="2"/>
      <c r="K204" s="2"/>
      <c r="L204" s="2"/>
      <c r="M204" s="2"/>
      <c r="N204" s="2"/>
      <c r="O204" s="2"/>
      <c r="P204" s="2"/>
      <c r="Q204" s="2"/>
      <c r="R204" s="2"/>
      <c r="T204" s="2"/>
      <c r="V204" s="2"/>
      <c r="W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</row>
    <row r="205" spans="2:88" s="5" customFormat="1" ht="21.75" customHeight="1" x14ac:dyDescent="0.3">
      <c r="B205" s="72" t="s">
        <v>64</v>
      </c>
      <c r="C205" s="72"/>
      <c r="D205" s="73">
        <f t="shared" ref="D205:D229" si="43">SUM(E205:I205)</f>
        <v>319774</v>
      </c>
      <c r="E205" s="74">
        <v>35916</v>
      </c>
      <c r="F205" s="74">
        <v>73299</v>
      </c>
      <c r="G205" s="74">
        <v>82537</v>
      </c>
      <c r="H205" s="74">
        <v>96312</v>
      </c>
      <c r="I205" s="74">
        <v>31710</v>
      </c>
      <c r="J205" s="2"/>
      <c r="K205" s="2"/>
      <c r="L205" s="2"/>
      <c r="M205" s="2"/>
      <c r="N205" s="2"/>
      <c r="O205" s="2"/>
      <c r="P205" s="2"/>
      <c r="Q205" s="2"/>
      <c r="R205" s="2"/>
      <c r="T205" s="2"/>
      <c r="V205" s="2"/>
      <c r="W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</row>
    <row r="206" spans="2:88" s="5" customFormat="1" ht="21.75" customHeight="1" x14ac:dyDescent="0.3">
      <c r="B206" s="72" t="s">
        <v>65</v>
      </c>
      <c r="C206" s="72"/>
      <c r="D206" s="73">
        <f t="shared" si="43"/>
        <v>186550</v>
      </c>
      <c r="E206" s="74">
        <v>28204.000000000004</v>
      </c>
      <c r="F206" s="74">
        <v>40789</v>
      </c>
      <c r="G206" s="74">
        <v>46288</v>
      </c>
      <c r="H206" s="74">
        <v>51481</v>
      </c>
      <c r="I206" s="74">
        <v>19788</v>
      </c>
      <c r="J206" s="2"/>
      <c r="K206" s="2"/>
      <c r="L206" s="2"/>
      <c r="M206" s="2"/>
      <c r="N206" s="2"/>
      <c r="O206" s="2"/>
      <c r="P206" s="2"/>
      <c r="Q206" s="2"/>
      <c r="R206" s="2"/>
      <c r="T206" s="2"/>
      <c r="V206" s="2"/>
      <c r="W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</row>
    <row r="207" spans="2:88" s="5" customFormat="1" ht="21.75" customHeight="1" x14ac:dyDescent="0.3">
      <c r="B207" s="72" t="s">
        <v>67</v>
      </c>
      <c r="C207" s="72"/>
      <c r="D207" s="73">
        <f t="shared" si="43"/>
        <v>452435</v>
      </c>
      <c r="E207" s="74">
        <v>69180.000000000015</v>
      </c>
      <c r="F207" s="74">
        <v>96219</v>
      </c>
      <c r="G207" s="74">
        <v>117373</v>
      </c>
      <c r="H207" s="74">
        <v>128765</v>
      </c>
      <c r="I207" s="74">
        <v>40898</v>
      </c>
      <c r="J207" s="2"/>
      <c r="K207" s="2"/>
      <c r="L207" s="2"/>
      <c r="M207" s="2"/>
      <c r="N207" s="2"/>
      <c r="O207" s="2"/>
      <c r="P207" s="2"/>
      <c r="Q207" s="2"/>
      <c r="R207" s="2"/>
      <c r="T207" s="2"/>
      <c r="V207" s="2"/>
      <c r="W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</row>
    <row r="208" spans="2:88" s="5" customFormat="1" ht="21.75" customHeight="1" x14ac:dyDescent="0.3">
      <c r="B208" s="72" t="s">
        <v>68</v>
      </c>
      <c r="C208" s="72"/>
      <c r="D208" s="73">
        <f t="shared" si="43"/>
        <v>267455</v>
      </c>
      <c r="E208" s="74">
        <v>39391</v>
      </c>
      <c r="F208" s="74">
        <v>51183</v>
      </c>
      <c r="G208" s="74">
        <v>65113</v>
      </c>
      <c r="H208" s="74">
        <v>83295</v>
      </c>
      <c r="I208" s="74">
        <v>28473</v>
      </c>
      <c r="J208" s="2"/>
      <c r="K208" s="2"/>
      <c r="L208" s="2"/>
      <c r="M208" s="2"/>
      <c r="N208" s="2"/>
      <c r="O208" s="2"/>
      <c r="P208" s="2"/>
      <c r="Q208" s="2"/>
      <c r="R208" s="2"/>
      <c r="T208" s="2"/>
      <c r="V208" s="2"/>
      <c r="W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</row>
    <row r="209" spans="2:88" s="5" customFormat="1" ht="21.75" customHeight="1" x14ac:dyDescent="0.3">
      <c r="B209" s="72" t="s">
        <v>69</v>
      </c>
      <c r="C209" s="72"/>
      <c r="D209" s="73">
        <f t="shared" si="43"/>
        <v>247108</v>
      </c>
      <c r="E209" s="74">
        <v>26304.999999999996</v>
      </c>
      <c r="F209" s="74">
        <v>63266</v>
      </c>
      <c r="G209" s="74">
        <v>56164</v>
      </c>
      <c r="H209" s="74">
        <v>74858</v>
      </c>
      <c r="I209" s="74">
        <v>26515</v>
      </c>
      <c r="J209" s="2"/>
      <c r="K209" s="2"/>
      <c r="L209" s="2"/>
      <c r="M209" s="2"/>
      <c r="N209" s="2"/>
      <c r="O209" s="2"/>
      <c r="P209" s="2"/>
      <c r="Q209" s="2"/>
      <c r="R209" s="2"/>
      <c r="T209" s="2"/>
      <c r="V209" s="2"/>
      <c r="W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</row>
    <row r="210" spans="2:88" s="5" customFormat="1" ht="21.75" customHeight="1" x14ac:dyDescent="0.3">
      <c r="B210" s="72" t="s">
        <v>70</v>
      </c>
      <c r="C210" s="72"/>
      <c r="D210" s="73">
        <f t="shared" si="43"/>
        <v>220214</v>
      </c>
      <c r="E210" s="74">
        <v>36054</v>
      </c>
      <c r="F210" s="74">
        <v>44311</v>
      </c>
      <c r="G210" s="74">
        <v>58133</v>
      </c>
      <c r="H210" s="74">
        <v>59362</v>
      </c>
      <c r="I210" s="74">
        <v>22354</v>
      </c>
      <c r="J210" s="2"/>
      <c r="K210" s="2"/>
      <c r="L210" s="2"/>
      <c r="M210" s="2"/>
      <c r="N210" s="2"/>
      <c r="O210" s="2"/>
      <c r="P210" s="2"/>
      <c r="Q210" s="2"/>
      <c r="R210" s="2"/>
      <c r="T210" s="2"/>
      <c r="V210" s="2"/>
      <c r="W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</row>
    <row r="211" spans="2:88" s="5" customFormat="1" ht="21.75" customHeight="1" x14ac:dyDescent="0.3">
      <c r="B211" s="72" t="s">
        <v>71</v>
      </c>
      <c r="C211" s="72"/>
      <c r="D211" s="73">
        <f t="shared" si="43"/>
        <v>562642</v>
      </c>
      <c r="E211" s="74">
        <v>85408.000000000015</v>
      </c>
      <c r="F211" s="74">
        <v>117545</v>
      </c>
      <c r="G211" s="74">
        <v>138891</v>
      </c>
      <c r="H211" s="74">
        <v>163724</v>
      </c>
      <c r="I211" s="74">
        <v>57074</v>
      </c>
      <c r="J211" s="2"/>
      <c r="K211" s="2"/>
      <c r="L211" s="2"/>
      <c r="M211" s="2"/>
      <c r="N211" s="2"/>
      <c r="O211" s="2"/>
      <c r="P211" s="2"/>
      <c r="Q211" s="2"/>
      <c r="R211" s="2"/>
      <c r="T211" s="2"/>
      <c r="V211" s="2"/>
      <c r="W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</row>
    <row r="212" spans="2:88" s="5" customFormat="1" ht="21.75" customHeight="1" x14ac:dyDescent="0.3">
      <c r="B212" s="72" t="s">
        <v>72</v>
      </c>
      <c r="C212" s="72"/>
      <c r="D212" s="73">
        <f t="shared" si="43"/>
        <v>132005</v>
      </c>
      <c r="E212" s="74">
        <v>18134</v>
      </c>
      <c r="F212" s="74">
        <v>22445</v>
      </c>
      <c r="G212" s="74">
        <v>30582</v>
      </c>
      <c r="H212" s="74">
        <v>47696</v>
      </c>
      <c r="I212" s="75">
        <v>13148</v>
      </c>
      <c r="J212" s="2"/>
      <c r="K212" s="2"/>
      <c r="L212" s="2"/>
      <c r="M212" s="2"/>
      <c r="N212" s="2"/>
      <c r="O212" s="2"/>
      <c r="P212" s="2"/>
      <c r="Q212" s="2"/>
      <c r="R212" s="2"/>
      <c r="T212" s="2"/>
      <c r="V212" s="2"/>
      <c r="W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</row>
    <row r="213" spans="2:88" s="5" customFormat="1" ht="21.75" customHeight="1" x14ac:dyDescent="0.3">
      <c r="B213" s="72" t="s">
        <v>73</v>
      </c>
      <c r="C213" s="72"/>
      <c r="D213" s="73">
        <f t="shared" si="43"/>
        <v>225137</v>
      </c>
      <c r="E213" s="74">
        <v>35069</v>
      </c>
      <c r="F213" s="74">
        <v>45742</v>
      </c>
      <c r="G213" s="74">
        <v>52333</v>
      </c>
      <c r="H213" s="74">
        <v>66277</v>
      </c>
      <c r="I213" s="74">
        <v>25716</v>
      </c>
      <c r="J213" s="2"/>
      <c r="K213" s="2"/>
      <c r="L213" s="2"/>
      <c r="M213" s="2"/>
      <c r="N213" s="2"/>
      <c r="O213" s="2"/>
      <c r="P213" s="2"/>
      <c r="Q213" s="2"/>
      <c r="R213" s="2"/>
      <c r="T213" s="2"/>
      <c r="V213" s="2"/>
      <c r="W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</row>
    <row r="214" spans="2:88" s="5" customFormat="1" ht="21.75" customHeight="1" x14ac:dyDescent="0.3">
      <c r="B214" s="72" t="s">
        <v>74</v>
      </c>
      <c r="C214" s="72"/>
      <c r="D214" s="73">
        <f t="shared" si="43"/>
        <v>279989</v>
      </c>
      <c r="E214" s="74">
        <v>58495</v>
      </c>
      <c r="F214" s="74">
        <v>50017</v>
      </c>
      <c r="G214" s="74">
        <v>69300</v>
      </c>
      <c r="H214" s="74">
        <v>75154</v>
      </c>
      <c r="I214" s="74">
        <v>27023</v>
      </c>
      <c r="J214" s="2"/>
      <c r="K214" s="2"/>
      <c r="L214" s="2"/>
      <c r="M214" s="2"/>
      <c r="N214" s="2"/>
      <c r="O214" s="2"/>
      <c r="P214" s="2"/>
      <c r="Q214" s="2"/>
      <c r="R214" s="2"/>
      <c r="T214" s="2"/>
      <c r="V214" s="2"/>
      <c r="W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</row>
    <row r="215" spans="2:88" s="5" customFormat="1" ht="21.75" customHeight="1" x14ac:dyDescent="0.3">
      <c r="B215" s="72" t="s">
        <v>75</v>
      </c>
      <c r="C215" s="72"/>
      <c r="D215" s="73">
        <f t="shared" si="43"/>
        <v>468536</v>
      </c>
      <c r="E215" s="74">
        <v>64000.000000000029</v>
      </c>
      <c r="F215" s="74">
        <v>84233</v>
      </c>
      <c r="G215" s="74">
        <v>127870</v>
      </c>
      <c r="H215" s="74">
        <v>150437</v>
      </c>
      <c r="I215" s="74">
        <v>41996</v>
      </c>
      <c r="J215" s="2"/>
      <c r="K215" s="2"/>
      <c r="L215" s="2"/>
      <c r="M215" s="2"/>
      <c r="N215" s="2"/>
      <c r="O215" s="2"/>
      <c r="P215" s="2"/>
      <c r="Q215" s="2"/>
      <c r="R215" s="2"/>
      <c r="T215" s="2"/>
      <c r="V215" s="2"/>
      <c r="W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</row>
    <row r="216" spans="2:88" s="5" customFormat="1" ht="21.75" customHeight="1" x14ac:dyDescent="0.3">
      <c r="B216" s="72" t="s">
        <v>76</v>
      </c>
      <c r="C216" s="72"/>
      <c r="D216" s="73">
        <f t="shared" si="43"/>
        <v>346872</v>
      </c>
      <c r="E216" s="74">
        <v>50831</v>
      </c>
      <c r="F216" s="74">
        <v>65846</v>
      </c>
      <c r="G216" s="74">
        <v>85482</v>
      </c>
      <c r="H216" s="74">
        <v>109276</v>
      </c>
      <c r="I216" s="74">
        <v>35437</v>
      </c>
      <c r="J216" s="2"/>
      <c r="K216" s="2"/>
      <c r="L216" s="2"/>
      <c r="M216" s="2"/>
      <c r="N216" s="2"/>
      <c r="O216" s="2"/>
      <c r="P216" s="2"/>
      <c r="Q216" s="2"/>
      <c r="R216" s="2"/>
      <c r="T216" s="2"/>
      <c r="V216" s="2"/>
      <c r="W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</row>
    <row r="217" spans="2:88" s="5" customFormat="1" ht="21.75" customHeight="1" x14ac:dyDescent="0.3">
      <c r="B217" s="72" t="s">
        <v>77</v>
      </c>
      <c r="C217" s="72"/>
      <c r="D217" s="73">
        <f t="shared" si="43"/>
        <v>204180</v>
      </c>
      <c r="E217" s="74">
        <v>29780</v>
      </c>
      <c r="F217" s="74">
        <v>41523</v>
      </c>
      <c r="G217" s="74">
        <v>56661</v>
      </c>
      <c r="H217" s="74">
        <v>56909</v>
      </c>
      <c r="I217" s="74">
        <v>19307</v>
      </c>
      <c r="J217" s="2"/>
      <c r="K217" s="2"/>
      <c r="L217" s="2"/>
      <c r="M217" s="2"/>
      <c r="N217" s="2"/>
      <c r="O217" s="2"/>
      <c r="P217" s="2"/>
      <c r="Q217" s="2"/>
      <c r="R217" s="2"/>
      <c r="T217" s="2"/>
      <c r="V217" s="2"/>
      <c r="W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</row>
    <row r="218" spans="2:88" s="5" customFormat="1" ht="21.75" customHeight="1" x14ac:dyDescent="0.3">
      <c r="B218" s="72" t="s">
        <v>78</v>
      </c>
      <c r="C218" s="72"/>
      <c r="D218" s="73">
        <f t="shared" si="43"/>
        <v>1216832</v>
      </c>
      <c r="E218" s="74">
        <v>254854</v>
      </c>
      <c r="F218" s="74">
        <v>264217</v>
      </c>
      <c r="G218" s="74">
        <v>284158</v>
      </c>
      <c r="H218" s="74">
        <v>312534</v>
      </c>
      <c r="I218" s="74">
        <v>101069</v>
      </c>
      <c r="J218" s="2"/>
      <c r="K218" s="2"/>
      <c r="L218" s="2"/>
      <c r="M218" s="2"/>
      <c r="N218" s="2"/>
      <c r="O218" s="2"/>
      <c r="P218" s="2"/>
      <c r="Q218" s="2"/>
      <c r="R218" s="2"/>
      <c r="T218" s="2"/>
      <c r="V218" s="2"/>
      <c r="W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</row>
    <row r="219" spans="2:88" s="5" customFormat="1" ht="21.75" customHeight="1" x14ac:dyDescent="0.3">
      <c r="B219" s="72" t="s">
        <v>79</v>
      </c>
      <c r="C219" s="72"/>
      <c r="D219" s="73">
        <f t="shared" si="43"/>
        <v>322147</v>
      </c>
      <c r="E219" s="74">
        <v>49967</v>
      </c>
      <c r="F219" s="74">
        <v>69874</v>
      </c>
      <c r="G219" s="74">
        <v>80794</v>
      </c>
      <c r="H219" s="74">
        <v>94999</v>
      </c>
      <c r="I219" s="74">
        <v>26513</v>
      </c>
      <c r="J219" s="2"/>
      <c r="K219" s="2"/>
      <c r="L219" s="2"/>
      <c r="M219" s="2"/>
      <c r="N219" s="2"/>
      <c r="O219" s="2"/>
      <c r="P219" s="2"/>
      <c r="Q219" s="2"/>
      <c r="R219" s="2"/>
      <c r="T219" s="2"/>
      <c r="V219" s="2"/>
      <c r="W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</row>
    <row r="220" spans="2:88" s="5" customFormat="1" ht="21.75" customHeight="1" x14ac:dyDescent="0.3">
      <c r="B220" s="72" t="s">
        <v>80</v>
      </c>
      <c r="C220" s="72"/>
      <c r="D220" s="73">
        <f t="shared" si="43"/>
        <v>139563</v>
      </c>
      <c r="E220" s="74">
        <v>16408</v>
      </c>
      <c r="F220" s="74">
        <v>27500</v>
      </c>
      <c r="G220" s="74">
        <v>39819</v>
      </c>
      <c r="H220" s="74">
        <v>41868</v>
      </c>
      <c r="I220" s="74">
        <v>13968</v>
      </c>
      <c r="J220" s="2"/>
      <c r="K220" s="2"/>
      <c r="L220" s="2"/>
      <c r="M220" s="2"/>
      <c r="N220" s="2"/>
      <c r="O220" s="2"/>
      <c r="P220" s="2"/>
      <c r="Q220" s="2"/>
      <c r="R220" s="2"/>
      <c r="T220" s="2"/>
      <c r="V220" s="2"/>
      <c r="W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</row>
    <row r="221" spans="2:88" s="5" customFormat="1" ht="21.75" customHeight="1" x14ac:dyDescent="0.3">
      <c r="B221" s="72" t="s">
        <v>81</v>
      </c>
      <c r="C221" s="72"/>
      <c r="D221" s="73">
        <f t="shared" si="43"/>
        <v>50757</v>
      </c>
      <c r="E221" s="74">
        <v>7211</v>
      </c>
      <c r="F221" s="74">
        <v>10052</v>
      </c>
      <c r="G221" s="74">
        <v>9472</v>
      </c>
      <c r="H221" s="74">
        <v>19428</v>
      </c>
      <c r="I221" s="75">
        <v>4594</v>
      </c>
      <c r="J221" s="2"/>
      <c r="K221" s="2"/>
      <c r="L221" s="2"/>
      <c r="M221" s="2"/>
      <c r="N221" s="2"/>
      <c r="O221" s="2"/>
      <c r="P221" s="2"/>
      <c r="Q221" s="2"/>
      <c r="R221" s="2"/>
      <c r="T221" s="2"/>
      <c r="V221" s="2"/>
      <c r="W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</row>
    <row r="222" spans="2:88" s="5" customFormat="1" ht="21.75" customHeight="1" x14ac:dyDescent="0.3">
      <c r="B222" s="72" t="s">
        <v>82</v>
      </c>
      <c r="C222" s="72"/>
      <c r="D222" s="73">
        <f t="shared" si="43"/>
        <v>64098</v>
      </c>
      <c r="E222" s="74">
        <v>11460</v>
      </c>
      <c r="F222" s="74">
        <v>15646</v>
      </c>
      <c r="G222" s="74">
        <v>15248</v>
      </c>
      <c r="H222" s="74">
        <v>15795</v>
      </c>
      <c r="I222" s="74">
        <v>5949</v>
      </c>
      <c r="J222" s="2"/>
      <c r="K222" s="2"/>
      <c r="L222" s="2"/>
      <c r="M222" s="2"/>
      <c r="N222" s="2"/>
      <c r="O222" s="2"/>
      <c r="P222" s="2"/>
      <c r="Q222" s="2"/>
      <c r="R222" s="2"/>
      <c r="T222" s="2"/>
      <c r="V222" s="2"/>
      <c r="W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</row>
    <row r="223" spans="2:88" s="5" customFormat="1" ht="21.75" customHeight="1" x14ac:dyDescent="0.3">
      <c r="B223" s="72" t="s">
        <v>83</v>
      </c>
      <c r="C223" s="72"/>
      <c r="D223" s="73">
        <f t="shared" si="43"/>
        <v>114048</v>
      </c>
      <c r="E223" s="74">
        <v>21984</v>
      </c>
      <c r="F223" s="74">
        <v>22413</v>
      </c>
      <c r="G223" s="74">
        <v>27412</v>
      </c>
      <c r="H223" s="74">
        <v>31245</v>
      </c>
      <c r="I223" s="74">
        <v>10994</v>
      </c>
      <c r="J223" s="2"/>
      <c r="K223" s="2"/>
      <c r="L223" s="2"/>
      <c r="M223" s="2"/>
      <c r="N223" s="2"/>
      <c r="O223" s="2"/>
      <c r="P223" s="2"/>
      <c r="Q223" s="2"/>
      <c r="R223" s="2"/>
      <c r="T223" s="2"/>
      <c r="V223" s="2"/>
      <c r="W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</row>
    <row r="224" spans="2:88" s="5" customFormat="1" ht="21.75" customHeight="1" x14ac:dyDescent="0.3">
      <c r="B224" s="72" t="s">
        <v>84</v>
      </c>
      <c r="C224" s="72"/>
      <c r="D224" s="73">
        <f t="shared" si="43"/>
        <v>273703</v>
      </c>
      <c r="E224" s="74">
        <v>42668</v>
      </c>
      <c r="F224" s="74">
        <v>53372</v>
      </c>
      <c r="G224" s="74">
        <v>66102</v>
      </c>
      <c r="H224" s="74">
        <v>85504</v>
      </c>
      <c r="I224" s="74">
        <v>26057</v>
      </c>
      <c r="J224" s="2"/>
      <c r="K224" s="2"/>
      <c r="L224" s="2"/>
      <c r="M224" s="2"/>
      <c r="N224" s="2"/>
      <c r="O224" s="2"/>
      <c r="P224" s="2"/>
      <c r="Q224" s="2"/>
      <c r="R224" s="2"/>
      <c r="T224" s="2"/>
      <c r="V224" s="2"/>
      <c r="W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</row>
    <row r="225" spans="2:88" s="5" customFormat="1" ht="21.75" customHeight="1" x14ac:dyDescent="0.3">
      <c r="B225" s="72" t="s">
        <v>85</v>
      </c>
      <c r="C225" s="72"/>
      <c r="D225" s="73">
        <f t="shared" si="43"/>
        <v>281157</v>
      </c>
      <c r="E225" s="74">
        <v>47625.999999999985</v>
      </c>
      <c r="F225" s="74">
        <v>67869</v>
      </c>
      <c r="G225" s="74">
        <v>59837</v>
      </c>
      <c r="H225" s="74">
        <v>78361</v>
      </c>
      <c r="I225" s="74">
        <v>27464</v>
      </c>
      <c r="J225" s="2"/>
      <c r="K225" s="120" t="s">
        <v>142</v>
      </c>
      <c r="L225" s="121" t="s">
        <v>143</v>
      </c>
      <c r="M225" s="122"/>
      <c r="N225" s="2"/>
      <c r="O225" s="2"/>
      <c r="P225" s="2"/>
      <c r="Q225" s="2"/>
      <c r="R225" s="2"/>
      <c r="T225" s="2"/>
      <c r="V225" s="2"/>
      <c r="W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</row>
    <row r="226" spans="2:88" s="5" customFormat="1" ht="21.75" customHeight="1" x14ac:dyDescent="0.3">
      <c r="B226" s="72" t="s">
        <v>86</v>
      </c>
      <c r="C226" s="72"/>
      <c r="D226" s="73">
        <f t="shared" si="43"/>
        <v>284401</v>
      </c>
      <c r="E226" s="74">
        <v>39075</v>
      </c>
      <c r="F226" s="74">
        <v>62548</v>
      </c>
      <c r="G226" s="74">
        <v>69680</v>
      </c>
      <c r="H226" s="74">
        <v>81103</v>
      </c>
      <c r="I226" s="74">
        <v>31995</v>
      </c>
      <c r="J226" s="2"/>
      <c r="K226" s="35"/>
      <c r="L226" s="36" t="s">
        <v>144</v>
      </c>
      <c r="M226" s="37"/>
      <c r="N226" s="2"/>
      <c r="O226" s="2"/>
      <c r="P226" s="2"/>
      <c r="Q226" s="2"/>
      <c r="R226" s="2"/>
      <c r="T226" s="2"/>
      <c r="V226" s="2"/>
      <c r="W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</row>
    <row r="227" spans="2:88" s="5" customFormat="1" ht="21.75" customHeight="1" x14ac:dyDescent="0.3">
      <c r="B227" s="72" t="s">
        <v>87</v>
      </c>
      <c r="C227" s="72"/>
      <c r="D227" s="73">
        <f t="shared" si="43"/>
        <v>149657</v>
      </c>
      <c r="E227" s="74">
        <v>23545.000000000004</v>
      </c>
      <c r="F227" s="74">
        <v>33415</v>
      </c>
      <c r="G227" s="74">
        <v>35290</v>
      </c>
      <c r="H227" s="74">
        <v>42478</v>
      </c>
      <c r="I227" s="74">
        <v>14929</v>
      </c>
      <c r="J227" s="2"/>
      <c r="K227" s="40"/>
      <c r="L227" s="36" t="s">
        <v>145</v>
      </c>
      <c r="M227" s="37"/>
      <c r="N227" s="2"/>
      <c r="O227" s="2"/>
      <c r="P227" s="2"/>
      <c r="Q227" s="2"/>
      <c r="R227" s="2"/>
      <c r="T227" s="2"/>
      <c r="V227" s="2"/>
      <c r="W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</row>
    <row r="228" spans="2:88" s="5" customFormat="1" ht="21.75" customHeight="1" x14ac:dyDescent="0.3">
      <c r="B228" s="72" t="s">
        <v>88</v>
      </c>
      <c r="C228" s="72"/>
      <c r="D228" s="73">
        <f t="shared" si="43"/>
        <v>106449</v>
      </c>
      <c r="E228" s="74">
        <v>21255</v>
      </c>
      <c r="F228" s="74">
        <v>23356</v>
      </c>
      <c r="G228" s="74">
        <v>25704</v>
      </c>
      <c r="H228" s="74">
        <v>27308</v>
      </c>
      <c r="I228" s="74">
        <v>8826</v>
      </c>
      <c r="J228" s="2"/>
      <c r="K228" s="41"/>
      <c r="L228" s="36" t="s">
        <v>146</v>
      </c>
      <c r="M228" s="37"/>
      <c r="N228" s="2"/>
      <c r="O228" s="2"/>
      <c r="P228" s="2"/>
      <c r="Q228" s="2"/>
      <c r="R228" s="2"/>
      <c r="T228" s="2"/>
      <c r="V228" s="2"/>
      <c r="W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</row>
    <row r="229" spans="2:88" s="5" customFormat="1" ht="21.75" customHeight="1" thickBot="1" x14ac:dyDescent="0.35">
      <c r="B229" s="76" t="s">
        <v>89</v>
      </c>
      <c r="C229" s="76"/>
      <c r="D229" s="73">
        <f t="shared" si="43"/>
        <v>65338</v>
      </c>
      <c r="E229" s="77">
        <v>8414</v>
      </c>
      <c r="F229" s="77">
        <v>13208</v>
      </c>
      <c r="G229" s="77">
        <v>13723</v>
      </c>
      <c r="H229" s="77">
        <v>21161</v>
      </c>
      <c r="I229" s="77">
        <v>8832</v>
      </c>
      <c r="J229" s="2"/>
      <c r="K229" s="42"/>
      <c r="L229" s="36" t="s">
        <v>147</v>
      </c>
      <c r="M229" s="37"/>
      <c r="N229" s="2"/>
      <c r="O229" s="2"/>
      <c r="P229" s="2"/>
      <c r="Q229" s="2"/>
      <c r="R229" s="2"/>
      <c r="T229" s="2"/>
      <c r="V229" s="2"/>
      <c r="W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</row>
    <row r="230" spans="2:88" s="5" customFormat="1" ht="21.75" customHeight="1" x14ac:dyDescent="0.3">
      <c r="B230" s="38" t="s">
        <v>5</v>
      </c>
      <c r="C230" s="38"/>
      <c r="D230" s="39">
        <f t="shared" ref="D230:I230" si="44">SUM(D204:D229)</f>
        <v>7136280</v>
      </c>
      <c r="E230" s="39">
        <f t="shared" si="44"/>
        <v>1141895</v>
      </c>
      <c r="F230" s="39">
        <f t="shared" si="44"/>
        <v>1498901</v>
      </c>
      <c r="G230" s="39">
        <f t="shared" si="44"/>
        <v>1748917</v>
      </c>
      <c r="H230" s="39">
        <f t="shared" si="44"/>
        <v>2060899</v>
      </c>
      <c r="I230" s="39">
        <f t="shared" si="44"/>
        <v>685668</v>
      </c>
      <c r="J230" s="2"/>
      <c r="K230" s="44"/>
      <c r="L230" s="36" t="s">
        <v>148</v>
      </c>
      <c r="M230" s="37"/>
      <c r="N230" s="2"/>
      <c r="O230" s="2"/>
      <c r="P230" s="2"/>
      <c r="Q230" s="2"/>
      <c r="R230" s="2"/>
      <c r="T230" s="2"/>
      <c r="V230" s="2"/>
      <c r="W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</row>
    <row r="231" spans="2:88" s="5" customFormat="1" ht="21.75" customHeight="1" thickBot="1" x14ac:dyDescent="0.35">
      <c r="B231" s="78" t="s">
        <v>28</v>
      </c>
      <c r="C231" s="78"/>
      <c r="D231" s="79">
        <v>1</v>
      </c>
      <c r="E231" s="79">
        <f>E230/$D$230</f>
        <v>0.1600126396385792</v>
      </c>
      <c r="F231" s="79">
        <f t="shared" ref="F231:I231" si="45">F230/$D$230</f>
        <v>0.21003954441249503</v>
      </c>
      <c r="G231" s="79">
        <f t="shared" si="45"/>
        <v>0.24507404417988082</v>
      </c>
      <c r="H231" s="79">
        <f t="shared" si="45"/>
        <v>0.28879177947053647</v>
      </c>
      <c r="I231" s="79">
        <f t="shared" si="45"/>
        <v>9.6081992298508473E-2</v>
      </c>
      <c r="J231" s="2"/>
      <c r="K231" s="45"/>
      <c r="L231" s="36" t="s">
        <v>149</v>
      </c>
      <c r="M231" s="37"/>
      <c r="N231" s="2"/>
      <c r="O231" s="2"/>
      <c r="P231" s="2"/>
      <c r="Q231" s="2"/>
      <c r="R231" s="2"/>
      <c r="T231" s="2"/>
      <c r="V231" s="2"/>
      <c r="W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</row>
    <row r="232" spans="2:88" s="5" customFormat="1" ht="21.75" customHeight="1" x14ac:dyDescent="0.3">
      <c r="B232" s="63" t="s">
        <v>94</v>
      </c>
      <c r="C232" s="21"/>
      <c r="D232" s="21"/>
      <c r="E232" s="21"/>
      <c r="F232" s="21"/>
      <c r="G232" s="21"/>
      <c r="H232" s="21"/>
      <c r="I232" s="21"/>
      <c r="J232" s="2"/>
      <c r="K232" s="2"/>
      <c r="L232" s="2"/>
      <c r="M232" s="2"/>
      <c r="N232" s="2"/>
      <c r="O232" s="2"/>
      <c r="P232" s="2"/>
      <c r="Q232" s="2"/>
      <c r="R232" s="2"/>
      <c r="T232" s="2"/>
      <c r="V232" s="2"/>
      <c r="W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</row>
    <row r="233" spans="2:88" s="5" customFormat="1" ht="18.75" customHeight="1" x14ac:dyDescent="0.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V233" s="2"/>
      <c r="W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</row>
    <row r="234" spans="2:88" s="5" customFormat="1" ht="18.75" customHeight="1" x14ac:dyDescent="0.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V234" s="2"/>
      <c r="W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</row>
    <row r="235" spans="2:88" s="5" customFormat="1" ht="18.75" customHeight="1" x14ac:dyDescent="0.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V235" s="2"/>
      <c r="W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</row>
    <row r="236" spans="2:88" s="5" customFormat="1" ht="18.75" customHeight="1" x14ac:dyDescent="0.3">
      <c r="B236" s="23" t="s">
        <v>150</v>
      </c>
      <c r="C236" s="24"/>
      <c r="D236" s="24"/>
      <c r="E236" s="24"/>
      <c r="F236" s="55" t="s">
        <v>5</v>
      </c>
      <c r="G236" s="56" t="s">
        <v>28</v>
      </c>
      <c r="H236" s="101" t="s">
        <v>96</v>
      </c>
      <c r="I236" s="101" t="s">
        <v>97</v>
      </c>
      <c r="J236" s="2"/>
      <c r="K236" s="2"/>
      <c r="L236" s="24" t="s">
        <v>151</v>
      </c>
      <c r="M236" s="24"/>
      <c r="N236" s="22"/>
      <c r="O236" s="55" t="s">
        <v>5</v>
      </c>
      <c r="P236" s="56" t="s">
        <v>28</v>
      </c>
      <c r="Q236" s="123" t="s">
        <v>152</v>
      </c>
      <c r="R236" s="124"/>
      <c r="T236" s="2"/>
      <c r="V236" s="2"/>
      <c r="W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</row>
    <row r="237" spans="2:88" s="5" customFormat="1" ht="24.75" customHeight="1" x14ac:dyDescent="0.3">
      <c r="B237" s="23"/>
      <c r="C237" s="24"/>
      <c r="D237" s="24"/>
      <c r="E237" s="24"/>
      <c r="F237" s="55"/>
      <c r="G237" s="56"/>
      <c r="H237" s="33"/>
      <c r="I237" s="33"/>
      <c r="K237" s="125"/>
      <c r="L237" s="24"/>
      <c r="M237" s="24"/>
      <c r="N237" s="22"/>
      <c r="O237" s="55"/>
      <c r="P237" s="56"/>
      <c r="Q237" s="81" t="s">
        <v>96</v>
      </c>
      <c r="R237" s="81" t="s">
        <v>97</v>
      </c>
      <c r="T237" s="2"/>
      <c r="V237" s="2"/>
      <c r="W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</row>
    <row r="238" spans="2:88" ht="25.5" customHeight="1" x14ac:dyDescent="0.3">
      <c r="B238" s="102" t="s">
        <v>153</v>
      </c>
      <c r="C238" s="102"/>
      <c r="D238" s="103"/>
      <c r="E238" s="103"/>
      <c r="F238" s="104">
        <f>H238+I238</f>
        <v>43</v>
      </c>
      <c r="G238" s="105">
        <f>F238/$F$293</f>
        <v>6.2712566431567468E-5</v>
      </c>
      <c r="H238" s="106">
        <v>23</v>
      </c>
      <c r="I238" s="106">
        <v>20</v>
      </c>
      <c r="K238" s="125"/>
      <c r="L238" s="51" t="s">
        <v>154</v>
      </c>
      <c r="M238" s="51"/>
      <c r="N238" s="51"/>
      <c r="O238" s="84">
        <v>140632</v>
      </c>
      <c r="P238" s="52">
        <v>0.20510217773033013</v>
      </c>
      <c r="Q238" s="34">
        <v>39099</v>
      </c>
      <c r="R238" s="34">
        <v>101533</v>
      </c>
    </row>
    <row r="239" spans="2:88" ht="25.5" customHeight="1" x14ac:dyDescent="0.3">
      <c r="B239" s="102" t="s">
        <v>155</v>
      </c>
      <c r="C239" s="102"/>
      <c r="D239" s="103"/>
      <c r="E239" s="103"/>
      <c r="F239" s="104">
        <f t="shared" ref="F239:F292" si="46">H239+I239</f>
        <v>197</v>
      </c>
      <c r="G239" s="105">
        <f t="shared" ref="G239:G292" si="47">F239/$F$293</f>
        <v>2.873110601632277E-4</v>
      </c>
      <c r="H239" s="106">
        <v>109</v>
      </c>
      <c r="I239" s="106">
        <v>88</v>
      </c>
      <c r="K239" s="125"/>
      <c r="L239" s="58" t="s">
        <v>156</v>
      </c>
      <c r="M239" s="58"/>
      <c r="N239" s="58"/>
      <c r="O239" s="84">
        <v>8133</v>
      </c>
      <c r="P239" s="52">
        <v>1.1861425646231121E-2</v>
      </c>
      <c r="Q239" s="34">
        <v>6270</v>
      </c>
      <c r="R239" s="34">
        <v>1863</v>
      </c>
    </row>
    <row r="240" spans="2:88" ht="25.5" customHeight="1" x14ac:dyDescent="0.3">
      <c r="B240" s="102" t="s">
        <v>157</v>
      </c>
      <c r="C240" s="102"/>
      <c r="D240" s="103"/>
      <c r="E240" s="103"/>
      <c r="F240" s="104">
        <f t="shared" si="46"/>
        <v>30</v>
      </c>
      <c r="G240" s="105">
        <f t="shared" si="47"/>
        <v>4.3752953324349391E-5</v>
      </c>
      <c r="H240" s="106">
        <v>13</v>
      </c>
      <c r="I240" s="106">
        <v>17</v>
      </c>
      <c r="K240" s="125"/>
      <c r="L240" s="126" t="s">
        <v>158</v>
      </c>
      <c r="M240" s="126"/>
      <c r="N240" s="126"/>
      <c r="O240" s="84">
        <v>7877</v>
      </c>
      <c r="P240" s="52">
        <v>1.1488067111196673E-2</v>
      </c>
      <c r="Q240" s="34">
        <v>3610</v>
      </c>
      <c r="R240" s="34">
        <v>4267</v>
      </c>
    </row>
    <row r="241" spans="2:18" ht="25.5" customHeight="1" thickBot="1" x14ac:dyDescent="0.35">
      <c r="B241" s="102" t="s">
        <v>159</v>
      </c>
      <c r="C241" s="102"/>
      <c r="D241" s="103"/>
      <c r="E241" s="103"/>
      <c r="F241" s="104">
        <f t="shared" si="46"/>
        <v>95107</v>
      </c>
      <c r="G241" s="105">
        <f t="shared" si="47"/>
        <v>0.13870707106062993</v>
      </c>
      <c r="H241" s="106">
        <v>5</v>
      </c>
      <c r="I241" s="106">
        <v>95102</v>
      </c>
      <c r="K241" s="125"/>
      <c r="L241" s="127" t="s">
        <v>160</v>
      </c>
      <c r="M241" s="128"/>
      <c r="N241" s="129"/>
      <c r="O241" s="84">
        <v>529026</v>
      </c>
      <c r="P241" s="52">
        <v>0.77154832951224206</v>
      </c>
      <c r="Q241" s="34">
        <v>363964</v>
      </c>
      <c r="R241" s="34">
        <v>165062</v>
      </c>
    </row>
    <row r="242" spans="2:18" ht="25.5" customHeight="1" x14ac:dyDescent="0.3">
      <c r="B242" s="102" t="s">
        <v>161</v>
      </c>
      <c r="C242" s="102"/>
      <c r="D242" s="103"/>
      <c r="E242" s="103"/>
      <c r="F242" s="104">
        <f t="shared" si="46"/>
        <v>0</v>
      </c>
      <c r="G242" s="105">
        <f t="shared" si="47"/>
        <v>0</v>
      </c>
      <c r="H242" s="106">
        <v>0</v>
      </c>
      <c r="I242" s="106">
        <v>0</v>
      </c>
      <c r="K242" s="125"/>
      <c r="L242" s="130" t="s">
        <v>5</v>
      </c>
      <c r="M242" s="130"/>
      <c r="N242" s="130"/>
      <c r="O242" s="39">
        <v>685668</v>
      </c>
      <c r="P242" s="54">
        <v>1</v>
      </c>
      <c r="Q242" s="39">
        <v>412943</v>
      </c>
      <c r="R242" s="39">
        <v>272725</v>
      </c>
    </row>
    <row r="243" spans="2:18" ht="25.5" customHeight="1" x14ac:dyDescent="0.3">
      <c r="B243" s="102" t="s">
        <v>162</v>
      </c>
      <c r="C243" s="102"/>
      <c r="D243" s="103"/>
      <c r="E243" s="103"/>
      <c r="F243" s="104">
        <f t="shared" si="46"/>
        <v>0</v>
      </c>
      <c r="G243" s="105">
        <f t="shared" si="47"/>
        <v>0</v>
      </c>
      <c r="H243" s="106">
        <v>0</v>
      </c>
      <c r="I243" s="106">
        <v>0</v>
      </c>
      <c r="K243" s="125"/>
      <c r="M243" s="131"/>
    </row>
    <row r="244" spans="2:18" ht="25.5" customHeight="1" x14ac:dyDescent="0.3">
      <c r="B244" s="102" t="s">
        <v>163</v>
      </c>
      <c r="C244" s="102"/>
      <c r="D244" s="103"/>
      <c r="E244" s="103"/>
      <c r="F244" s="104">
        <f t="shared" si="46"/>
        <v>467941</v>
      </c>
      <c r="G244" s="105">
        <f t="shared" si="47"/>
        <v>0.68246002438497932</v>
      </c>
      <c r="H244" s="106">
        <v>326214</v>
      </c>
      <c r="I244" s="106">
        <v>141727</v>
      </c>
      <c r="K244" s="125"/>
    </row>
    <row r="245" spans="2:18" ht="25.5" customHeight="1" x14ac:dyDescent="0.3">
      <c r="B245" s="102" t="s">
        <v>164</v>
      </c>
      <c r="C245" s="102"/>
      <c r="D245" s="103"/>
      <c r="E245" s="103"/>
      <c r="F245" s="104">
        <f t="shared" si="46"/>
        <v>1548</v>
      </c>
      <c r="G245" s="105">
        <f t="shared" si="47"/>
        <v>2.2576523915364289E-3</v>
      </c>
      <c r="H245" s="106">
        <v>1021</v>
      </c>
      <c r="I245" s="106">
        <v>527</v>
      </c>
      <c r="K245" s="125"/>
    </row>
    <row r="246" spans="2:18" ht="25.5" customHeight="1" x14ac:dyDescent="0.3">
      <c r="B246" s="102" t="s">
        <v>165</v>
      </c>
      <c r="C246" s="102"/>
      <c r="D246" s="103"/>
      <c r="E246" s="103"/>
      <c r="F246" s="104">
        <f t="shared" si="46"/>
        <v>6352</v>
      </c>
      <c r="G246" s="105">
        <f t="shared" si="47"/>
        <v>9.2639586505422443E-3</v>
      </c>
      <c r="H246" s="106">
        <v>2872</v>
      </c>
      <c r="I246" s="106">
        <v>3480</v>
      </c>
      <c r="K246" s="125"/>
    </row>
    <row r="247" spans="2:18" ht="25.5" customHeight="1" x14ac:dyDescent="0.3">
      <c r="B247" s="102" t="s">
        <v>166</v>
      </c>
      <c r="C247" s="102"/>
      <c r="D247" s="103"/>
      <c r="E247" s="103"/>
      <c r="F247" s="104">
        <f t="shared" si="46"/>
        <v>0</v>
      </c>
      <c r="G247" s="105">
        <f t="shared" si="47"/>
        <v>0</v>
      </c>
      <c r="H247" s="106">
        <v>0</v>
      </c>
      <c r="I247" s="106">
        <v>0</v>
      </c>
      <c r="K247" s="125"/>
    </row>
    <row r="248" spans="2:18" ht="25.5" customHeight="1" x14ac:dyDescent="0.3">
      <c r="B248" s="102" t="s">
        <v>167</v>
      </c>
      <c r="C248" s="102"/>
      <c r="D248" s="103"/>
      <c r="E248" s="103"/>
      <c r="F248" s="104">
        <f t="shared" si="46"/>
        <v>859</v>
      </c>
      <c r="G248" s="105">
        <f t="shared" si="47"/>
        <v>1.2527928968538709E-3</v>
      </c>
      <c r="H248" s="106">
        <v>462</v>
      </c>
      <c r="I248" s="106">
        <v>397</v>
      </c>
      <c r="K248" s="125"/>
    </row>
    <row r="249" spans="2:18" ht="25.5" customHeight="1" x14ac:dyDescent="0.3">
      <c r="B249" s="102" t="s">
        <v>168</v>
      </c>
      <c r="C249" s="102"/>
      <c r="D249" s="103"/>
      <c r="E249" s="103"/>
      <c r="F249" s="104">
        <f t="shared" si="46"/>
        <v>0</v>
      </c>
      <c r="G249" s="105">
        <f t="shared" si="47"/>
        <v>0</v>
      </c>
      <c r="H249" s="106">
        <v>0</v>
      </c>
      <c r="I249" s="106">
        <v>0</v>
      </c>
      <c r="K249" s="125"/>
    </row>
    <row r="250" spans="2:18" ht="25.5" customHeight="1" x14ac:dyDescent="0.3">
      <c r="B250" s="102" t="s">
        <v>169</v>
      </c>
      <c r="C250" s="102"/>
      <c r="D250" s="103"/>
      <c r="E250" s="103"/>
      <c r="F250" s="104">
        <f t="shared" si="46"/>
        <v>0</v>
      </c>
      <c r="G250" s="105">
        <f t="shared" si="47"/>
        <v>0</v>
      </c>
      <c r="H250" s="106">
        <v>0</v>
      </c>
      <c r="I250" s="106">
        <v>0</v>
      </c>
      <c r="K250" s="125"/>
    </row>
    <row r="251" spans="2:18" ht="25.5" customHeight="1" x14ac:dyDescent="0.3">
      <c r="B251" s="102" t="s">
        <v>170</v>
      </c>
      <c r="C251" s="102"/>
      <c r="D251" s="103"/>
      <c r="E251" s="103"/>
      <c r="F251" s="104">
        <f t="shared" si="46"/>
        <v>0</v>
      </c>
      <c r="G251" s="105">
        <f t="shared" si="47"/>
        <v>0</v>
      </c>
      <c r="H251" s="106">
        <v>0</v>
      </c>
      <c r="I251" s="106">
        <v>0</v>
      </c>
      <c r="K251" s="125"/>
      <c r="L251" s="24" t="s">
        <v>171</v>
      </c>
      <c r="M251" s="22"/>
      <c r="N251" s="55" t="s">
        <v>5</v>
      </c>
      <c r="O251" s="56" t="s">
        <v>28</v>
      </c>
      <c r="P251" s="123" t="s">
        <v>152</v>
      </c>
      <c r="Q251" s="124"/>
    </row>
    <row r="252" spans="2:18" ht="25.5" customHeight="1" x14ac:dyDescent="0.3">
      <c r="B252" s="102" t="s">
        <v>172</v>
      </c>
      <c r="C252" s="102"/>
      <c r="D252" s="103"/>
      <c r="E252" s="103"/>
      <c r="F252" s="104">
        <f t="shared" si="46"/>
        <v>11242</v>
      </c>
      <c r="G252" s="105">
        <f t="shared" si="47"/>
        <v>1.6395690042411197E-2</v>
      </c>
      <c r="H252" s="106">
        <v>8787</v>
      </c>
      <c r="I252" s="106">
        <v>2455</v>
      </c>
      <c r="K252" s="125"/>
      <c r="L252" s="24"/>
      <c r="M252" s="22"/>
      <c r="N252" s="55"/>
      <c r="O252" s="56"/>
      <c r="P252" s="81" t="s">
        <v>96</v>
      </c>
      <c r="Q252" s="81" t="s">
        <v>97</v>
      </c>
    </row>
    <row r="253" spans="2:18" ht="25.5" customHeight="1" x14ac:dyDescent="0.3">
      <c r="B253" s="102" t="s">
        <v>173</v>
      </c>
      <c r="C253" s="102"/>
      <c r="D253" s="103"/>
      <c r="E253" s="103"/>
      <c r="F253" s="104">
        <f t="shared" si="46"/>
        <v>11832</v>
      </c>
      <c r="G253" s="105">
        <f t="shared" si="47"/>
        <v>1.72561647911234E-2</v>
      </c>
      <c r="H253" s="106">
        <v>7416</v>
      </c>
      <c r="I253" s="106">
        <v>4416</v>
      </c>
      <c r="K253" s="125"/>
      <c r="L253" s="25" t="s">
        <v>174</v>
      </c>
      <c r="M253" s="25"/>
      <c r="N253" s="84">
        <v>599779</v>
      </c>
      <c r="O253" s="52">
        <v>0.87473675306416521</v>
      </c>
      <c r="P253" s="34">
        <v>355893</v>
      </c>
      <c r="Q253" s="34">
        <v>243886</v>
      </c>
    </row>
    <row r="254" spans="2:18" ht="25.5" customHeight="1" thickBot="1" x14ac:dyDescent="0.35">
      <c r="B254" s="102" t="s">
        <v>175</v>
      </c>
      <c r="C254" s="102"/>
      <c r="D254" s="103"/>
      <c r="E254" s="103"/>
      <c r="F254" s="104">
        <f t="shared" si="46"/>
        <v>21082</v>
      </c>
      <c r="G254" s="105">
        <f t="shared" si="47"/>
        <v>3.0746658732797798E-2</v>
      </c>
      <c r="H254" s="106">
        <v>12297</v>
      </c>
      <c r="I254" s="106">
        <v>8785</v>
      </c>
      <c r="K254" s="125"/>
      <c r="L254" s="132" t="s">
        <v>176</v>
      </c>
      <c r="M254" s="132"/>
      <c r="N254" s="84">
        <v>85889</v>
      </c>
      <c r="O254" s="52">
        <v>0.12526324693583485</v>
      </c>
      <c r="P254" s="34">
        <v>57050</v>
      </c>
      <c r="Q254" s="34">
        <v>28839</v>
      </c>
    </row>
    <row r="255" spans="2:18" ht="25.5" customHeight="1" x14ac:dyDescent="0.3">
      <c r="B255" s="102" t="s">
        <v>177</v>
      </c>
      <c r="C255" s="102"/>
      <c r="D255" s="103"/>
      <c r="E255" s="103"/>
      <c r="F255" s="104">
        <f t="shared" si="46"/>
        <v>355</v>
      </c>
      <c r="G255" s="105">
        <f t="shared" si="47"/>
        <v>5.1774328100480111E-4</v>
      </c>
      <c r="H255" s="106">
        <v>197</v>
      </c>
      <c r="I255" s="106">
        <v>158</v>
      </c>
      <c r="K255" s="125"/>
      <c r="L255" s="117" t="s">
        <v>5</v>
      </c>
      <c r="M255" s="117"/>
      <c r="N255" s="39">
        <v>685668</v>
      </c>
      <c r="O255" s="54">
        <v>1</v>
      </c>
      <c r="P255" s="39">
        <v>412943</v>
      </c>
      <c r="Q255" s="39">
        <v>272725</v>
      </c>
    </row>
    <row r="256" spans="2:18" ht="25.5" customHeight="1" x14ac:dyDescent="0.3">
      <c r="B256" s="102" t="s">
        <v>178</v>
      </c>
      <c r="C256" s="102"/>
      <c r="D256" s="103"/>
      <c r="E256" s="103"/>
      <c r="F256" s="104">
        <f t="shared" si="46"/>
        <v>0</v>
      </c>
      <c r="G256" s="105">
        <f t="shared" si="47"/>
        <v>0</v>
      </c>
      <c r="H256" s="106">
        <v>0</v>
      </c>
      <c r="I256" s="106">
        <v>0</v>
      </c>
      <c r="K256" s="125"/>
    </row>
    <row r="257" spans="2:18" ht="25.5" customHeight="1" x14ac:dyDescent="0.3">
      <c r="B257" s="102" t="s">
        <v>179</v>
      </c>
      <c r="C257" s="102"/>
      <c r="D257" s="103"/>
      <c r="E257" s="103"/>
      <c r="F257" s="104">
        <f t="shared" si="46"/>
        <v>0</v>
      </c>
      <c r="G257" s="105">
        <f t="shared" si="47"/>
        <v>0</v>
      </c>
      <c r="H257" s="106">
        <v>0</v>
      </c>
      <c r="I257" s="106">
        <v>0</v>
      </c>
      <c r="K257" s="125"/>
      <c r="N257" s="43"/>
      <c r="O257" s="43"/>
      <c r="P257" s="43"/>
      <c r="Q257" s="43"/>
      <c r="R257" s="43"/>
    </row>
    <row r="258" spans="2:18" ht="25.5" customHeight="1" x14ac:dyDescent="0.3">
      <c r="B258" s="102" t="s">
        <v>180</v>
      </c>
      <c r="C258" s="102"/>
      <c r="D258" s="103"/>
      <c r="E258" s="103"/>
      <c r="F258" s="104">
        <f t="shared" si="46"/>
        <v>0</v>
      </c>
      <c r="G258" s="105">
        <f t="shared" si="47"/>
        <v>0</v>
      </c>
      <c r="H258" s="106">
        <v>0</v>
      </c>
      <c r="I258" s="106">
        <v>0</v>
      </c>
      <c r="K258" s="125"/>
    </row>
    <row r="259" spans="2:18" ht="25.5" customHeight="1" x14ac:dyDescent="0.3">
      <c r="B259" s="102" t="s">
        <v>181</v>
      </c>
      <c r="C259" s="102"/>
      <c r="D259" s="103"/>
      <c r="E259" s="103"/>
      <c r="F259" s="104">
        <f t="shared" si="46"/>
        <v>0</v>
      </c>
      <c r="G259" s="105">
        <f t="shared" si="47"/>
        <v>0</v>
      </c>
      <c r="H259" s="106">
        <v>0</v>
      </c>
      <c r="I259" s="106">
        <v>0</v>
      </c>
      <c r="K259" s="125"/>
    </row>
    <row r="260" spans="2:18" ht="25.5" customHeight="1" x14ac:dyDescent="0.3">
      <c r="B260" s="102" t="s">
        <v>182</v>
      </c>
      <c r="C260" s="102"/>
      <c r="D260" s="103"/>
      <c r="E260" s="103"/>
      <c r="F260" s="104">
        <f t="shared" si="46"/>
        <v>0</v>
      </c>
      <c r="G260" s="105">
        <f t="shared" si="47"/>
        <v>0</v>
      </c>
      <c r="H260" s="106">
        <v>0</v>
      </c>
      <c r="I260" s="106">
        <v>0</v>
      </c>
      <c r="K260" s="125"/>
    </row>
    <row r="261" spans="2:18" ht="25.5" customHeight="1" x14ac:dyDescent="0.3">
      <c r="B261" s="102" t="s">
        <v>183</v>
      </c>
      <c r="C261" s="102"/>
      <c r="D261" s="103"/>
      <c r="E261" s="103"/>
      <c r="F261" s="104">
        <f t="shared" si="46"/>
        <v>0</v>
      </c>
      <c r="G261" s="105">
        <f t="shared" si="47"/>
        <v>0</v>
      </c>
      <c r="H261" s="106">
        <v>0</v>
      </c>
      <c r="I261" s="106">
        <v>0</v>
      </c>
      <c r="K261" s="125"/>
      <c r="R261"/>
    </row>
    <row r="262" spans="2:18" ht="25.5" customHeight="1" x14ac:dyDescent="0.3">
      <c r="B262" s="102" t="s">
        <v>184</v>
      </c>
      <c r="C262" s="102"/>
      <c r="D262" s="103"/>
      <c r="E262" s="103"/>
      <c r="F262" s="104">
        <f t="shared" si="46"/>
        <v>0</v>
      </c>
      <c r="G262" s="105">
        <f t="shared" si="47"/>
        <v>0</v>
      </c>
      <c r="H262" s="106">
        <v>0</v>
      </c>
      <c r="I262" s="106">
        <v>0</v>
      </c>
      <c r="K262" s="125"/>
      <c r="R262"/>
    </row>
    <row r="263" spans="2:18" ht="25.5" customHeight="1" x14ac:dyDescent="0.3">
      <c r="B263" s="102" t="s">
        <v>185</v>
      </c>
      <c r="C263" s="102"/>
      <c r="D263" s="103"/>
      <c r="E263" s="103"/>
      <c r="F263" s="104">
        <f t="shared" si="46"/>
        <v>0</v>
      </c>
      <c r="G263" s="105">
        <f t="shared" si="47"/>
        <v>0</v>
      </c>
      <c r="H263" s="106">
        <v>0</v>
      </c>
      <c r="I263" s="106">
        <v>0</v>
      </c>
      <c r="K263" s="125"/>
      <c r="R263"/>
    </row>
    <row r="264" spans="2:18" ht="25.5" customHeight="1" x14ac:dyDescent="0.3">
      <c r="B264" s="102" t="s">
        <v>186</v>
      </c>
      <c r="C264" s="102"/>
      <c r="D264" s="103"/>
      <c r="E264" s="103"/>
      <c r="F264" s="104">
        <f t="shared" si="46"/>
        <v>0</v>
      </c>
      <c r="G264" s="105">
        <f t="shared" si="47"/>
        <v>0</v>
      </c>
      <c r="H264" s="106">
        <v>0</v>
      </c>
      <c r="I264" s="106">
        <v>0</v>
      </c>
      <c r="K264" s="125"/>
      <c r="R264"/>
    </row>
    <row r="265" spans="2:18" ht="25.5" customHeight="1" x14ac:dyDescent="0.3">
      <c r="B265" s="102" t="s">
        <v>187</v>
      </c>
      <c r="C265" s="102"/>
      <c r="D265" s="103"/>
      <c r="E265" s="103"/>
      <c r="F265" s="104">
        <f t="shared" si="46"/>
        <v>0</v>
      </c>
      <c r="G265" s="105">
        <f t="shared" si="47"/>
        <v>0</v>
      </c>
      <c r="H265" s="106">
        <v>0</v>
      </c>
      <c r="I265" s="106">
        <v>0</v>
      </c>
      <c r="K265" s="125"/>
      <c r="R265"/>
    </row>
    <row r="266" spans="2:18" ht="25.5" customHeight="1" x14ac:dyDescent="0.3">
      <c r="B266" s="102" t="s">
        <v>188</v>
      </c>
      <c r="C266" s="102"/>
      <c r="D266" s="103"/>
      <c r="E266" s="103"/>
      <c r="F266" s="104">
        <f t="shared" si="46"/>
        <v>0</v>
      </c>
      <c r="G266" s="105">
        <f t="shared" si="47"/>
        <v>0</v>
      </c>
      <c r="H266" s="106">
        <v>0</v>
      </c>
      <c r="I266" s="106">
        <v>0</v>
      </c>
      <c r="K266" s="125"/>
      <c r="R266"/>
    </row>
    <row r="267" spans="2:18" ht="25.5" customHeight="1" x14ac:dyDescent="0.3">
      <c r="B267" s="102" t="s">
        <v>189</v>
      </c>
      <c r="C267" s="102"/>
      <c r="D267" s="103"/>
      <c r="E267" s="103"/>
      <c r="F267" s="104">
        <f t="shared" si="46"/>
        <v>0</v>
      </c>
      <c r="G267" s="105">
        <f t="shared" si="47"/>
        <v>0</v>
      </c>
      <c r="H267" s="106">
        <v>0</v>
      </c>
      <c r="I267" s="106">
        <v>0</v>
      </c>
      <c r="K267" s="125"/>
      <c r="R267"/>
    </row>
    <row r="268" spans="2:18" ht="25.5" customHeight="1" x14ac:dyDescent="0.3">
      <c r="B268" s="102" t="s">
        <v>190</v>
      </c>
      <c r="C268" s="102"/>
      <c r="D268" s="103"/>
      <c r="E268" s="103"/>
      <c r="F268" s="104">
        <f t="shared" si="46"/>
        <v>10852</v>
      </c>
      <c r="G268" s="105">
        <f t="shared" si="47"/>
        <v>1.5826901649194654E-2</v>
      </c>
      <c r="H268" s="106">
        <v>6050</v>
      </c>
      <c r="I268" s="106">
        <v>4802</v>
      </c>
      <c r="K268" s="125"/>
      <c r="R268"/>
    </row>
    <row r="269" spans="2:18" ht="25.5" customHeight="1" x14ac:dyDescent="0.3">
      <c r="B269" s="102" t="s">
        <v>191</v>
      </c>
      <c r="C269" s="102"/>
      <c r="D269" s="103"/>
      <c r="E269" s="103"/>
      <c r="F269" s="104">
        <f t="shared" si="46"/>
        <v>0</v>
      </c>
      <c r="G269" s="105">
        <f t="shared" si="47"/>
        <v>0</v>
      </c>
      <c r="H269" s="106">
        <v>0</v>
      </c>
      <c r="I269" s="106">
        <v>0</v>
      </c>
      <c r="K269" s="125"/>
      <c r="R269"/>
    </row>
    <row r="270" spans="2:18" ht="25.5" customHeight="1" x14ac:dyDescent="0.3">
      <c r="B270" s="102" t="s">
        <v>192</v>
      </c>
      <c r="C270" s="102"/>
      <c r="D270" s="103"/>
      <c r="E270" s="103"/>
      <c r="F270" s="104">
        <f t="shared" si="46"/>
        <v>0</v>
      </c>
      <c r="G270" s="105">
        <f t="shared" si="47"/>
        <v>0</v>
      </c>
      <c r="H270" s="106">
        <v>0</v>
      </c>
      <c r="I270" s="106">
        <v>0</v>
      </c>
      <c r="K270" s="125"/>
      <c r="R270"/>
    </row>
    <row r="271" spans="2:18" ht="25.5" customHeight="1" x14ac:dyDescent="0.3">
      <c r="B271" s="102" t="s">
        <v>193</v>
      </c>
      <c r="C271" s="102"/>
      <c r="D271" s="103"/>
      <c r="E271" s="103"/>
      <c r="F271" s="104">
        <f t="shared" si="46"/>
        <v>0</v>
      </c>
      <c r="G271" s="105">
        <f t="shared" si="47"/>
        <v>0</v>
      </c>
      <c r="H271" s="106">
        <v>0</v>
      </c>
      <c r="I271" s="106">
        <v>0</v>
      </c>
      <c r="K271" s="125"/>
      <c r="R271"/>
    </row>
    <row r="272" spans="2:18" ht="25.5" customHeight="1" x14ac:dyDescent="0.3">
      <c r="B272" s="102" t="s">
        <v>194</v>
      </c>
      <c r="C272" s="102"/>
      <c r="D272" s="103"/>
      <c r="E272" s="103"/>
      <c r="F272" s="104">
        <f t="shared" si="46"/>
        <v>0</v>
      </c>
      <c r="G272" s="105">
        <f t="shared" si="47"/>
        <v>0</v>
      </c>
      <c r="H272" s="106">
        <v>0</v>
      </c>
      <c r="I272" s="106">
        <v>0</v>
      </c>
      <c r="K272" s="125"/>
      <c r="L272"/>
      <c r="M272"/>
      <c r="N272"/>
      <c r="O272"/>
      <c r="P272"/>
      <c r="Q272"/>
      <c r="R272"/>
    </row>
    <row r="273" spans="2:54" ht="25.5" customHeight="1" x14ac:dyDescent="0.3">
      <c r="B273" s="102" t="s">
        <v>195</v>
      </c>
      <c r="C273" s="102"/>
      <c r="D273" s="103"/>
      <c r="E273" s="103"/>
      <c r="F273" s="104">
        <f t="shared" si="46"/>
        <v>0</v>
      </c>
      <c r="G273" s="105">
        <f t="shared" si="47"/>
        <v>0</v>
      </c>
      <c r="H273" s="106">
        <v>0</v>
      </c>
      <c r="I273" s="106">
        <v>0</v>
      </c>
      <c r="K273" s="125"/>
      <c r="L273" s="24" t="s">
        <v>4</v>
      </c>
      <c r="M273" s="22"/>
      <c r="N273" s="46">
        <v>2024</v>
      </c>
      <c r="O273" s="46">
        <v>2025</v>
      </c>
      <c r="P273" s="133" t="s">
        <v>66</v>
      </c>
      <c r="Q273"/>
      <c r="R273"/>
    </row>
    <row r="274" spans="2:54" ht="25.5" customHeight="1" x14ac:dyDescent="0.3">
      <c r="B274" s="102" t="s">
        <v>196</v>
      </c>
      <c r="C274" s="102"/>
      <c r="D274" s="103"/>
      <c r="E274" s="103"/>
      <c r="F274" s="104">
        <f t="shared" si="46"/>
        <v>58</v>
      </c>
      <c r="G274" s="105">
        <f t="shared" si="47"/>
        <v>8.4589043093742156E-5</v>
      </c>
      <c r="H274" s="106">
        <v>26</v>
      </c>
      <c r="I274" s="106">
        <v>32</v>
      </c>
      <c r="K274" s="125"/>
      <c r="L274" s="58" t="s">
        <v>6</v>
      </c>
      <c r="M274" s="58"/>
      <c r="N274" s="60">
        <v>46243</v>
      </c>
      <c r="O274" s="60">
        <v>61165</v>
      </c>
      <c r="P274" s="61">
        <f>O274/N274-1</f>
        <v>0.32268667690245012</v>
      </c>
    </row>
    <row r="275" spans="2:54" ht="25.5" customHeight="1" x14ac:dyDescent="0.3">
      <c r="B275" s="102" t="s">
        <v>197</v>
      </c>
      <c r="C275" s="102"/>
      <c r="D275" s="103"/>
      <c r="E275" s="103"/>
      <c r="F275" s="104">
        <f t="shared" si="46"/>
        <v>1017</v>
      </c>
      <c r="G275" s="105">
        <f t="shared" si="47"/>
        <v>1.4832251176954444E-3</v>
      </c>
      <c r="H275" s="106">
        <v>796</v>
      </c>
      <c r="I275" s="106">
        <v>221</v>
      </c>
      <c r="K275" s="125"/>
      <c r="L275" s="58" t="s">
        <v>7</v>
      </c>
      <c r="M275" s="58"/>
      <c r="N275" s="60">
        <v>87827</v>
      </c>
      <c r="O275" s="60">
        <v>98008</v>
      </c>
      <c r="P275" s="61">
        <f t="shared" ref="P275:P279" si="48">O275/N275-1</f>
        <v>0.11592107210766622</v>
      </c>
    </row>
    <row r="276" spans="2:54" ht="25.5" customHeight="1" x14ac:dyDescent="0.3">
      <c r="B276" s="102" t="s">
        <v>198</v>
      </c>
      <c r="C276" s="102"/>
      <c r="D276" s="103"/>
      <c r="E276" s="103"/>
      <c r="F276" s="104">
        <f t="shared" si="46"/>
        <v>0</v>
      </c>
      <c r="G276" s="105">
        <f t="shared" si="47"/>
        <v>0</v>
      </c>
      <c r="H276" s="106">
        <v>0</v>
      </c>
      <c r="I276" s="106">
        <v>0</v>
      </c>
      <c r="K276"/>
      <c r="L276" s="58" t="s">
        <v>8</v>
      </c>
      <c r="M276" s="58"/>
      <c r="N276" s="60">
        <v>189489</v>
      </c>
      <c r="O276" s="60">
        <v>197374</v>
      </c>
      <c r="P276" s="61">
        <f t="shared" si="48"/>
        <v>4.1611914148050877E-2</v>
      </c>
      <c r="Q276"/>
      <c r="R276"/>
    </row>
    <row r="277" spans="2:54" ht="25.5" customHeight="1" x14ac:dyDescent="0.3">
      <c r="B277" s="102" t="s">
        <v>199</v>
      </c>
      <c r="C277" s="102"/>
      <c r="D277" s="103"/>
      <c r="E277" s="103"/>
      <c r="F277" s="104">
        <f t="shared" si="46"/>
        <v>2684</v>
      </c>
      <c r="G277" s="105">
        <f t="shared" si="47"/>
        <v>3.9144308907517926E-3</v>
      </c>
      <c r="H277" s="106">
        <v>1255</v>
      </c>
      <c r="I277" s="106">
        <v>1429</v>
      </c>
      <c r="K277"/>
      <c r="L277" s="58" t="s">
        <v>9</v>
      </c>
      <c r="M277" s="58"/>
      <c r="N277" s="60">
        <v>181374</v>
      </c>
      <c r="O277" s="60">
        <v>152720</v>
      </c>
      <c r="P277" s="61">
        <f t="shared" si="48"/>
        <v>-0.15798295235259741</v>
      </c>
      <c r="Q277"/>
      <c r="R277"/>
    </row>
    <row r="278" spans="2:54" ht="25.5" customHeight="1" thickBot="1" x14ac:dyDescent="0.35">
      <c r="B278" s="102" t="s">
        <v>200</v>
      </c>
      <c r="C278" s="102"/>
      <c r="D278" s="103"/>
      <c r="E278" s="103"/>
      <c r="F278" s="104">
        <f t="shared" si="46"/>
        <v>0</v>
      </c>
      <c r="G278" s="105">
        <f t="shared" si="47"/>
        <v>0</v>
      </c>
      <c r="H278" s="106">
        <v>0</v>
      </c>
      <c r="I278" s="106">
        <v>0</v>
      </c>
      <c r="K278"/>
      <c r="L278" s="58" t="s">
        <v>10</v>
      </c>
      <c r="M278" s="58"/>
      <c r="N278" s="60">
        <v>185877</v>
      </c>
      <c r="O278" s="60">
        <v>176401</v>
      </c>
      <c r="P278" s="61">
        <f t="shared" si="48"/>
        <v>-5.0979949106129352E-2</v>
      </c>
      <c r="Q278"/>
      <c r="R278"/>
    </row>
    <row r="279" spans="2:54" ht="25.5" customHeight="1" x14ac:dyDescent="0.3">
      <c r="B279" s="102" t="s">
        <v>201</v>
      </c>
      <c r="C279" s="102"/>
      <c r="D279" s="103"/>
      <c r="E279" s="103"/>
      <c r="F279" s="104">
        <f t="shared" si="46"/>
        <v>0</v>
      </c>
      <c r="G279" s="105">
        <f t="shared" si="47"/>
        <v>0</v>
      </c>
      <c r="H279" s="106">
        <v>0</v>
      </c>
      <c r="I279" s="106">
        <v>0</v>
      </c>
      <c r="K279"/>
      <c r="L279" s="38" t="s">
        <v>5</v>
      </c>
      <c r="M279" s="38"/>
      <c r="N279" s="39">
        <f>SUM(N274:N278)</f>
        <v>690810</v>
      </c>
      <c r="O279" s="39">
        <f>SUM(O274:O278)</f>
        <v>685668</v>
      </c>
      <c r="P279" s="62">
        <f t="shared" si="48"/>
        <v>-7.4434359664741212E-3</v>
      </c>
      <c r="Q279"/>
      <c r="R279"/>
    </row>
    <row r="280" spans="2:54" ht="25.5" customHeight="1" x14ac:dyDescent="0.3">
      <c r="B280" s="102" t="s">
        <v>202</v>
      </c>
      <c r="C280" s="102"/>
      <c r="D280" s="103"/>
      <c r="E280" s="103"/>
      <c r="F280" s="104">
        <f t="shared" si="46"/>
        <v>0</v>
      </c>
      <c r="G280" s="105">
        <f t="shared" si="47"/>
        <v>0</v>
      </c>
      <c r="H280" s="106">
        <v>0</v>
      </c>
      <c r="I280" s="106">
        <v>0</v>
      </c>
      <c r="K280"/>
      <c r="L280"/>
      <c r="M280"/>
      <c r="N280"/>
      <c r="O280"/>
      <c r="P280"/>
      <c r="Q280"/>
      <c r="R280"/>
    </row>
    <row r="281" spans="2:54" ht="25.5" customHeight="1" x14ac:dyDescent="0.3">
      <c r="B281" s="102" t="s">
        <v>203</v>
      </c>
      <c r="C281" s="102"/>
      <c r="D281" s="103"/>
      <c r="E281" s="103"/>
      <c r="F281" s="104">
        <f t="shared" si="46"/>
        <v>0</v>
      </c>
      <c r="G281" s="105">
        <f t="shared" si="47"/>
        <v>0</v>
      </c>
      <c r="H281" s="106">
        <v>0</v>
      </c>
      <c r="I281" s="106">
        <v>0</v>
      </c>
      <c r="K281"/>
      <c r="L281"/>
      <c r="M281"/>
      <c r="N281"/>
      <c r="O281"/>
      <c r="P281"/>
      <c r="Q281"/>
      <c r="R281"/>
    </row>
    <row r="282" spans="2:54" ht="25.5" customHeight="1" x14ac:dyDescent="0.3">
      <c r="B282" s="102" t="s">
        <v>204</v>
      </c>
      <c r="C282" s="102"/>
      <c r="D282" s="103"/>
      <c r="E282" s="103"/>
      <c r="F282" s="104">
        <f t="shared" si="46"/>
        <v>0</v>
      </c>
      <c r="G282" s="105">
        <f t="shared" si="47"/>
        <v>0</v>
      </c>
      <c r="H282" s="106">
        <v>0</v>
      </c>
      <c r="I282" s="106">
        <v>0</v>
      </c>
      <c r="K282"/>
      <c r="L282"/>
      <c r="M282"/>
      <c r="N282"/>
      <c r="O282"/>
      <c r="P282"/>
      <c r="Q282"/>
      <c r="R282"/>
      <c r="T282"/>
    </row>
    <row r="283" spans="2:54" ht="25.5" customHeight="1" x14ac:dyDescent="0.3">
      <c r="B283" s="102" t="s">
        <v>205</v>
      </c>
      <c r="C283" s="102"/>
      <c r="D283" s="103"/>
      <c r="E283" s="103"/>
      <c r="F283" s="104">
        <f t="shared" si="46"/>
        <v>30580</v>
      </c>
      <c r="G283" s="105">
        <f t="shared" si="47"/>
        <v>4.4598843755286818E-2</v>
      </c>
      <c r="H283" s="106">
        <v>22016</v>
      </c>
      <c r="I283" s="106">
        <v>8564</v>
      </c>
      <c r="K283"/>
      <c r="L283"/>
      <c r="M283"/>
      <c r="N283"/>
      <c r="O283"/>
      <c r="P283"/>
      <c r="Q283"/>
      <c r="R283"/>
      <c r="T283"/>
    </row>
    <row r="284" spans="2:54" ht="25.5" customHeight="1" x14ac:dyDescent="0.3">
      <c r="B284" s="102" t="s">
        <v>206</v>
      </c>
      <c r="C284" s="102"/>
      <c r="D284" s="103"/>
      <c r="E284" s="103"/>
      <c r="F284" s="104">
        <f t="shared" si="46"/>
        <v>140</v>
      </c>
      <c r="G284" s="105">
        <f t="shared" si="47"/>
        <v>2.0418044884696384E-4</v>
      </c>
      <c r="H284" s="106">
        <v>44</v>
      </c>
      <c r="I284" s="106">
        <v>96</v>
      </c>
      <c r="K284" s="125"/>
      <c r="L284"/>
      <c r="M284"/>
      <c r="N284"/>
      <c r="O284"/>
      <c r="P284"/>
      <c r="R284" s="134"/>
      <c r="S284" s="134"/>
      <c r="T284"/>
      <c r="V284" s="5"/>
      <c r="W284" s="5"/>
      <c r="BA284" s="2"/>
      <c r="BB284" s="2"/>
    </row>
    <row r="285" spans="2:54" ht="25.5" customHeight="1" x14ac:dyDescent="0.3">
      <c r="B285" s="102" t="s">
        <v>207</v>
      </c>
      <c r="C285" s="102"/>
      <c r="D285" s="103"/>
      <c r="E285" s="103"/>
      <c r="F285" s="104">
        <f t="shared" si="46"/>
        <v>20979</v>
      </c>
      <c r="G285" s="105">
        <f t="shared" si="47"/>
        <v>3.0596440259717531E-2</v>
      </c>
      <c r="H285" s="106">
        <v>20946</v>
      </c>
      <c r="I285" s="106">
        <v>33</v>
      </c>
      <c r="K285" s="125"/>
      <c r="L285"/>
      <c r="M285"/>
      <c r="N285"/>
      <c r="O285"/>
      <c r="P285"/>
      <c r="R285" s="134"/>
      <c r="S285" s="134"/>
      <c r="T285"/>
      <c r="V285" s="5"/>
      <c r="W285" s="5"/>
      <c r="BA285" s="2"/>
      <c r="BB285" s="2"/>
    </row>
    <row r="286" spans="2:54" ht="25.5" customHeight="1" x14ac:dyDescent="0.3">
      <c r="B286" s="102" t="s">
        <v>208</v>
      </c>
      <c r="C286" s="102"/>
      <c r="D286" s="103"/>
      <c r="E286" s="103"/>
      <c r="F286" s="104">
        <f t="shared" si="46"/>
        <v>0</v>
      </c>
      <c r="G286" s="105">
        <f t="shared" si="47"/>
        <v>0</v>
      </c>
      <c r="H286" s="106">
        <v>0</v>
      </c>
      <c r="I286" s="106">
        <v>0</v>
      </c>
      <c r="K286" s="125"/>
      <c r="R286" s="134"/>
      <c r="S286" s="134"/>
      <c r="T286"/>
      <c r="V286" s="5"/>
      <c r="W286" s="5"/>
      <c r="BA286" s="2"/>
      <c r="BB286" s="2"/>
    </row>
    <row r="287" spans="2:54" ht="25.5" customHeight="1" x14ac:dyDescent="0.3">
      <c r="B287" s="102" t="s">
        <v>209</v>
      </c>
      <c r="C287" s="102"/>
      <c r="D287" s="103"/>
      <c r="E287" s="103"/>
      <c r="F287" s="104">
        <f t="shared" si="46"/>
        <v>0</v>
      </c>
      <c r="G287" s="105">
        <f t="shared" si="47"/>
        <v>0</v>
      </c>
      <c r="H287" s="106">
        <v>0</v>
      </c>
      <c r="I287" s="106">
        <v>0</v>
      </c>
      <c r="K287" s="125"/>
      <c r="L287" s="125"/>
      <c r="T287"/>
    </row>
    <row r="288" spans="2:54" ht="25.5" customHeight="1" x14ac:dyDescent="0.3">
      <c r="B288" s="102" t="s">
        <v>210</v>
      </c>
      <c r="C288" s="102"/>
      <c r="D288" s="103"/>
      <c r="E288" s="103"/>
      <c r="F288" s="104">
        <f t="shared" si="46"/>
        <v>2575</v>
      </c>
      <c r="G288" s="105">
        <f t="shared" si="47"/>
        <v>3.7554618270066562E-3</v>
      </c>
      <c r="H288" s="106">
        <v>2263</v>
      </c>
      <c r="I288" s="106">
        <v>312</v>
      </c>
      <c r="K288" s="125"/>
      <c r="L288" s="125"/>
      <c r="T288" s="134"/>
    </row>
    <row r="289" spans="1:20" ht="25.5" customHeight="1" x14ac:dyDescent="0.3">
      <c r="B289" s="102" t="s">
        <v>211</v>
      </c>
      <c r="C289" s="102"/>
      <c r="D289" s="103"/>
      <c r="E289" s="103"/>
      <c r="F289" s="104">
        <f t="shared" si="46"/>
        <v>8</v>
      </c>
      <c r="G289" s="105">
        <f t="shared" si="47"/>
        <v>1.1667454219826506E-5</v>
      </c>
      <c r="H289" s="106">
        <v>6</v>
      </c>
      <c r="I289" s="106">
        <v>2</v>
      </c>
      <c r="K289" s="125"/>
      <c r="L289" s="125"/>
      <c r="T289" s="134"/>
    </row>
    <row r="290" spans="1:20" ht="25.5" customHeight="1" x14ac:dyDescent="0.3">
      <c r="B290" s="102" t="s">
        <v>212</v>
      </c>
      <c r="C290" s="102"/>
      <c r="D290" s="103"/>
      <c r="E290" s="103"/>
      <c r="F290" s="104">
        <f t="shared" si="46"/>
        <v>0</v>
      </c>
      <c r="G290" s="105">
        <f t="shared" si="47"/>
        <v>0</v>
      </c>
      <c r="H290" s="106">
        <v>0</v>
      </c>
      <c r="I290" s="106">
        <v>0</v>
      </c>
      <c r="K290" s="125"/>
      <c r="L290" s="125"/>
      <c r="T290" s="134"/>
    </row>
    <row r="291" spans="1:20" ht="25.5" customHeight="1" x14ac:dyDescent="0.3">
      <c r="B291" s="102" t="s">
        <v>213</v>
      </c>
      <c r="C291" s="102"/>
      <c r="D291" s="103"/>
      <c r="E291" s="103"/>
      <c r="F291" s="104">
        <f t="shared" si="46"/>
        <v>0</v>
      </c>
      <c r="G291" s="105">
        <f t="shared" si="47"/>
        <v>0</v>
      </c>
      <c r="H291" s="106">
        <v>0</v>
      </c>
      <c r="I291" s="106">
        <v>0</v>
      </c>
      <c r="K291" s="125"/>
      <c r="L291" s="125"/>
      <c r="M291" s="125"/>
      <c r="N291" s="125"/>
      <c r="O291" s="125"/>
      <c r="P291" s="125"/>
      <c r="Q291" s="125"/>
      <c r="R291" s="125"/>
      <c r="S291" s="125"/>
      <c r="T291" s="134"/>
    </row>
    <row r="292" spans="1:20" ht="25.5" customHeight="1" thickBot="1" x14ac:dyDescent="0.35">
      <c r="B292" s="102" t="s">
        <v>139</v>
      </c>
      <c r="C292" s="116"/>
      <c r="D292" s="116"/>
      <c r="E292" s="116"/>
      <c r="F292" s="104">
        <f t="shared" si="46"/>
        <v>187</v>
      </c>
      <c r="G292" s="105">
        <f t="shared" si="47"/>
        <v>2.7272674238844455E-4</v>
      </c>
      <c r="H292" s="135">
        <v>125</v>
      </c>
      <c r="I292" s="135">
        <v>62</v>
      </c>
      <c r="K292" s="125"/>
      <c r="L292" s="125"/>
      <c r="M292" s="125"/>
      <c r="N292" s="125"/>
      <c r="O292" s="125"/>
      <c r="P292" s="125"/>
      <c r="Q292" s="125"/>
      <c r="R292" s="125"/>
      <c r="S292" s="125"/>
      <c r="T292" s="134"/>
    </row>
    <row r="293" spans="1:20" ht="19.5" customHeight="1" x14ac:dyDescent="0.3">
      <c r="B293" s="38" t="s">
        <v>5</v>
      </c>
      <c r="C293" s="38"/>
      <c r="D293" s="38"/>
      <c r="E293" s="38"/>
      <c r="F293" s="39">
        <f>SUM(F238:F292)</f>
        <v>685668</v>
      </c>
      <c r="G293" s="54">
        <f>SUM(G238:G292)</f>
        <v>1</v>
      </c>
      <c r="H293" s="39">
        <f>SUM(H238:H292)</f>
        <v>412943</v>
      </c>
      <c r="I293" s="39">
        <f>SUM(I238:I292)</f>
        <v>272725</v>
      </c>
      <c r="K293" s="125"/>
      <c r="L293" s="125"/>
      <c r="M293" s="125"/>
      <c r="N293" s="125"/>
      <c r="O293" s="125"/>
      <c r="P293" s="125"/>
      <c r="Q293" s="125"/>
      <c r="R293" s="125" t="s">
        <v>214</v>
      </c>
      <c r="S293" s="125"/>
      <c r="T293" s="134"/>
    </row>
    <row r="294" spans="1:20" ht="19.5" customHeight="1" x14ac:dyDescent="0.3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34"/>
    </row>
    <row r="295" spans="1:20" ht="19.5" customHeight="1" x14ac:dyDescent="0.3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34"/>
    </row>
    <row r="296" spans="1:20" ht="19.149999999999999" customHeight="1" x14ac:dyDescent="0.3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34"/>
    </row>
    <row r="297" spans="1:20" ht="19.5" customHeight="1" x14ac:dyDescent="0.3">
      <c r="A297" s="125"/>
      <c r="B297" s="136" t="s">
        <v>4</v>
      </c>
      <c r="C297" s="137" t="s">
        <v>5</v>
      </c>
      <c r="D297" s="138" t="s">
        <v>11</v>
      </c>
      <c r="E297" s="139"/>
      <c r="F297" s="139"/>
      <c r="G297" s="138" t="s">
        <v>12</v>
      </c>
      <c r="H297" s="139"/>
      <c r="I297" s="139"/>
      <c r="J297" s="138" t="s">
        <v>13</v>
      </c>
      <c r="K297" s="139"/>
      <c r="L297" s="139"/>
      <c r="M297" s="138" t="s">
        <v>14</v>
      </c>
      <c r="N297" s="139"/>
      <c r="O297" s="139" t="s">
        <v>15</v>
      </c>
      <c r="P297" s="138" t="s">
        <v>15</v>
      </c>
      <c r="Q297" s="139"/>
      <c r="R297" s="139"/>
      <c r="T297" s="134"/>
    </row>
    <row r="298" spans="1:20" ht="19.5" customHeight="1" x14ac:dyDescent="0.3">
      <c r="A298" s="125"/>
      <c r="B298" s="136"/>
      <c r="C298" s="137"/>
      <c r="D298" s="56" t="s">
        <v>215</v>
      </c>
      <c r="E298" s="123" t="s">
        <v>152</v>
      </c>
      <c r="F298" s="124"/>
      <c r="G298" s="56" t="s">
        <v>215</v>
      </c>
      <c r="H298" s="123" t="s">
        <v>152</v>
      </c>
      <c r="I298" s="124"/>
      <c r="J298" s="56" t="s">
        <v>215</v>
      </c>
      <c r="K298" s="123" t="s">
        <v>152</v>
      </c>
      <c r="L298" s="124"/>
      <c r="M298" s="56" t="s">
        <v>215</v>
      </c>
      <c r="N298" s="123" t="s">
        <v>152</v>
      </c>
      <c r="O298" s="124"/>
      <c r="P298" s="56" t="s">
        <v>215</v>
      </c>
      <c r="Q298" s="123" t="s">
        <v>152</v>
      </c>
      <c r="R298" s="124"/>
      <c r="T298" s="134"/>
    </row>
    <row r="299" spans="1:20" ht="19.5" customHeight="1" x14ac:dyDescent="0.3">
      <c r="A299" s="125"/>
      <c r="B299" s="136"/>
      <c r="C299" s="137"/>
      <c r="D299" s="56"/>
      <c r="E299" s="81" t="s">
        <v>96</v>
      </c>
      <c r="F299" s="81" t="s">
        <v>97</v>
      </c>
      <c r="G299" s="56"/>
      <c r="H299" s="81" t="s">
        <v>96</v>
      </c>
      <c r="I299" s="81" t="s">
        <v>97</v>
      </c>
      <c r="J299" s="56"/>
      <c r="K299" s="81" t="s">
        <v>96</v>
      </c>
      <c r="L299" s="81" t="s">
        <v>97</v>
      </c>
      <c r="M299" s="56"/>
      <c r="N299" s="81" t="s">
        <v>96</v>
      </c>
      <c r="O299" s="81" t="s">
        <v>97</v>
      </c>
      <c r="P299" s="56"/>
      <c r="Q299" s="81" t="s">
        <v>96</v>
      </c>
      <c r="R299" s="81" t="s">
        <v>97</v>
      </c>
      <c r="T299" s="134"/>
    </row>
    <row r="300" spans="1:20" ht="19.5" customHeight="1" x14ac:dyDescent="0.3">
      <c r="A300" s="125"/>
      <c r="B300" s="25" t="s">
        <v>6</v>
      </c>
      <c r="C300" s="84">
        <f>D300+G300+J300+M300+P300</f>
        <v>61165</v>
      </c>
      <c r="D300" s="84">
        <f>E300+F300</f>
        <v>1250</v>
      </c>
      <c r="E300" s="34">
        <v>0</v>
      </c>
      <c r="F300" s="34">
        <v>1250</v>
      </c>
      <c r="G300" s="84">
        <f>H300+I300</f>
        <v>6</v>
      </c>
      <c r="H300" s="34">
        <v>4</v>
      </c>
      <c r="I300" s="34">
        <v>2</v>
      </c>
      <c r="J300" s="84">
        <f>K300+L300</f>
        <v>43885</v>
      </c>
      <c r="K300" s="34">
        <v>28366</v>
      </c>
      <c r="L300" s="34">
        <v>15519</v>
      </c>
      <c r="M300" s="84">
        <f>N300+O300</f>
        <v>1994</v>
      </c>
      <c r="N300" s="34">
        <v>1345</v>
      </c>
      <c r="O300" s="34">
        <v>649</v>
      </c>
      <c r="P300" s="84">
        <f>Q300+R300</f>
        <v>14030</v>
      </c>
      <c r="Q300" s="34">
        <v>5256</v>
      </c>
      <c r="R300" s="34">
        <v>8774</v>
      </c>
      <c r="S300" s="125"/>
      <c r="T300" s="134"/>
    </row>
    <row r="301" spans="1:20" ht="19.5" customHeight="1" x14ac:dyDescent="0.3">
      <c r="A301" s="125"/>
      <c r="B301" s="25" t="s">
        <v>7</v>
      </c>
      <c r="C301" s="84">
        <f t="shared" ref="C301:C304" si="49">D301+G301+J301+M301+P301</f>
        <v>98008</v>
      </c>
      <c r="D301" s="84">
        <f t="shared" ref="D301:D304" si="50">E301+F301</f>
        <v>2780</v>
      </c>
      <c r="E301" s="34">
        <v>0</v>
      </c>
      <c r="F301" s="34">
        <v>2780</v>
      </c>
      <c r="G301" s="84">
        <f t="shared" ref="G301:G304" si="51">H301+I301</f>
        <v>0</v>
      </c>
      <c r="H301" s="34">
        <v>0</v>
      </c>
      <c r="I301" s="34">
        <v>0</v>
      </c>
      <c r="J301" s="84">
        <f t="shared" ref="J301:J304" si="52">K301+L301</f>
        <v>67284</v>
      </c>
      <c r="K301" s="34">
        <v>44336</v>
      </c>
      <c r="L301" s="34">
        <v>22948</v>
      </c>
      <c r="M301" s="84">
        <f t="shared" ref="M301:M304" si="53">N301+O301</f>
        <v>2775</v>
      </c>
      <c r="N301" s="34">
        <v>1744</v>
      </c>
      <c r="O301" s="34">
        <v>1031</v>
      </c>
      <c r="P301" s="84">
        <f t="shared" ref="P301:P304" si="54">Q301+R301</f>
        <v>25169</v>
      </c>
      <c r="Q301" s="34">
        <v>7040</v>
      </c>
      <c r="R301" s="34">
        <v>18129</v>
      </c>
      <c r="S301" s="125"/>
      <c r="T301" s="134"/>
    </row>
    <row r="302" spans="1:20" ht="19.5" customHeight="1" x14ac:dyDescent="0.3">
      <c r="A302" s="125"/>
      <c r="B302" s="25" t="s">
        <v>8</v>
      </c>
      <c r="C302" s="84">
        <f t="shared" si="49"/>
        <v>197374</v>
      </c>
      <c r="D302" s="84">
        <f t="shared" si="50"/>
        <v>3164</v>
      </c>
      <c r="E302" s="34">
        <v>0</v>
      </c>
      <c r="F302" s="34">
        <v>3164</v>
      </c>
      <c r="G302" s="84">
        <f t="shared" si="51"/>
        <v>213</v>
      </c>
      <c r="H302" s="34">
        <v>188</v>
      </c>
      <c r="I302" s="34">
        <v>25</v>
      </c>
      <c r="J302" s="84">
        <f t="shared" si="52"/>
        <v>157782</v>
      </c>
      <c r="K302" s="34">
        <v>115654</v>
      </c>
      <c r="L302" s="34">
        <v>42128</v>
      </c>
      <c r="M302" s="84">
        <f t="shared" si="53"/>
        <v>3679</v>
      </c>
      <c r="N302" s="34">
        <v>2217</v>
      </c>
      <c r="O302" s="34">
        <v>1462</v>
      </c>
      <c r="P302" s="84">
        <f t="shared" si="54"/>
        <v>32536</v>
      </c>
      <c r="Q302" s="34">
        <v>7528</v>
      </c>
      <c r="R302" s="34">
        <v>25008</v>
      </c>
      <c r="S302" s="125"/>
      <c r="T302" s="134"/>
    </row>
    <row r="303" spans="1:20" ht="19.5" customHeight="1" x14ac:dyDescent="0.3">
      <c r="A303" s="125"/>
      <c r="B303" s="25" t="s">
        <v>9</v>
      </c>
      <c r="C303" s="84">
        <f t="shared" si="49"/>
        <v>152720</v>
      </c>
      <c r="D303" s="84">
        <f t="shared" si="50"/>
        <v>2884</v>
      </c>
      <c r="E303" s="34">
        <v>34</v>
      </c>
      <c r="F303" s="34">
        <v>2850</v>
      </c>
      <c r="G303" s="84">
        <f t="shared" si="51"/>
        <v>4340</v>
      </c>
      <c r="H303" s="34">
        <v>2814</v>
      </c>
      <c r="I303" s="34">
        <v>1526</v>
      </c>
      <c r="J303" s="84">
        <f t="shared" si="52"/>
        <v>112287</v>
      </c>
      <c r="K303" s="34">
        <v>75494</v>
      </c>
      <c r="L303" s="34">
        <v>36793</v>
      </c>
      <c r="M303" s="84">
        <f t="shared" si="53"/>
        <v>4631</v>
      </c>
      <c r="N303" s="34">
        <v>2627</v>
      </c>
      <c r="O303" s="34">
        <v>2004</v>
      </c>
      <c r="P303" s="84">
        <f t="shared" si="54"/>
        <v>28578</v>
      </c>
      <c r="Q303" s="34">
        <v>9520</v>
      </c>
      <c r="R303" s="34">
        <v>19058</v>
      </c>
      <c r="S303" s="125"/>
      <c r="T303" s="134"/>
    </row>
    <row r="304" spans="1:20" ht="19.5" customHeight="1" thickBot="1" x14ac:dyDescent="0.35">
      <c r="A304" s="125"/>
      <c r="B304" s="25" t="s">
        <v>10</v>
      </c>
      <c r="C304" s="84">
        <f t="shared" si="49"/>
        <v>176401</v>
      </c>
      <c r="D304" s="84">
        <f t="shared" si="50"/>
        <v>3766</v>
      </c>
      <c r="E304" s="34">
        <v>622</v>
      </c>
      <c r="F304" s="34">
        <v>3144</v>
      </c>
      <c r="G304" s="84">
        <f t="shared" si="51"/>
        <v>5833</v>
      </c>
      <c r="H304" s="34">
        <v>3511</v>
      </c>
      <c r="I304" s="34">
        <v>2322</v>
      </c>
      <c r="J304" s="84">
        <f t="shared" si="52"/>
        <v>136004</v>
      </c>
      <c r="K304" s="34">
        <v>92794</v>
      </c>
      <c r="L304" s="34">
        <v>43210</v>
      </c>
      <c r="M304" s="84">
        <f t="shared" si="53"/>
        <v>4836</v>
      </c>
      <c r="N304" s="34">
        <v>2876</v>
      </c>
      <c r="O304" s="34">
        <v>1960</v>
      </c>
      <c r="P304" s="84">
        <f t="shared" si="54"/>
        <v>25962</v>
      </c>
      <c r="Q304" s="34">
        <v>8973</v>
      </c>
      <c r="R304" s="34">
        <v>16989</v>
      </c>
      <c r="S304" s="125"/>
      <c r="T304" s="134"/>
    </row>
    <row r="305" spans="1:20" ht="19.5" customHeight="1" x14ac:dyDescent="0.3">
      <c r="A305" s="125"/>
      <c r="B305" s="140" t="s">
        <v>5</v>
      </c>
      <c r="C305" s="39">
        <f t="shared" ref="C305:R305" si="55">SUM(C300:C304)</f>
        <v>685668</v>
      </c>
      <c r="D305" s="39">
        <f t="shared" si="55"/>
        <v>13844</v>
      </c>
      <c r="E305" s="39">
        <f t="shared" si="55"/>
        <v>656</v>
      </c>
      <c r="F305" s="39">
        <f t="shared" si="55"/>
        <v>13188</v>
      </c>
      <c r="G305" s="39">
        <f t="shared" si="55"/>
        <v>10392</v>
      </c>
      <c r="H305" s="39">
        <f t="shared" si="55"/>
        <v>6517</v>
      </c>
      <c r="I305" s="39">
        <f t="shared" si="55"/>
        <v>3875</v>
      </c>
      <c r="J305" s="39">
        <f t="shared" si="55"/>
        <v>517242</v>
      </c>
      <c r="K305" s="39">
        <f t="shared" si="55"/>
        <v>356644</v>
      </c>
      <c r="L305" s="39">
        <f t="shared" si="55"/>
        <v>160598</v>
      </c>
      <c r="M305" s="39">
        <f t="shared" si="55"/>
        <v>17915</v>
      </c>
      <c r="N305" s="39">
        <f t="shared" si="55"/>
        <v>10809</v>
      </c>
      <c r="O305" s="39">
        <f t="shared" si="55"/>
        <v>7106</v>
      </c>
      <c r="P305" s="39">
        <f t="shared" si="55"/>
        <v>126275</v>
      </c>
      <c r="Q305" s="39">
        <f t="shared" si="55"/>
        <v>38317</v>
      </c>
      <c r="R305" s="39">
        <f t="shared" si="55"/>
        <v>87958</v>
      </c>
      <c r="S305" s="125"/>
      <c r="T305" s="134"/>
    </row>
    <row r="306" spans="1:20" ht="19.5" customHeight="1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 s="134"/>
    </row>
    <row r="307" spans="1:20" ht="19.5" customHeight="1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 s="134"/>
    </row>
    <row r="308" spans="1:20" ht="19.5" customHeight="1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 s="134"/>
    </row>
    <row r="309" spans="1:20" ht="19.5" customHeight="1" x14ac:dyDescent="0.3">
      <c r="A309"/>
      <c r="B309" s="136" t="s">
        <v>62</v>
      </c>
      <c r="C309" s="137" t="s">
        <v>5</v>
      </c>
      <c r="D309" s="138" t="s">
        <v>11</v>
      </c>
      <c r="E309" s="139"/>
      <c r="F309" s="139"/>
      <c r="G309" s="138" t="s">
        <v>12</v>
      </c>
      <c r="H309" s="139"/>
      <c r="I309" s="139"/>
      <c r="J309" s="138" t="s">
        <v>13</v>
      </c>
      <c r="K309" s="139"/>
      <c r="L309" s="139"/>
      <c r="M309" s="138" t="s">
        <v>14</v>
      </c>
      <c r="N309" s="139"/>
      <c r="O309" s="139" t="s">
        <v>15</v>
      </c>
      <c r="P309" s="138" t="s">
        <v>15</v>
      </c>
      <c r="Q309" s="139"/>
      <c r="R309" s="139"/>
      <c r="S309"/>
      <c r="T309" s="134"/>
    </row>
    <row r="310" spans="1:20" ht="19.5" customHeight="1" x14ac:dyDescent="0.3">
      <c r="A310"/>
      <c r="B310" s="136"/>
      <c r="C310" s="137"/>
      <c r="D310" s="56" t="s">
        <v>215</v>
      </c>
      <c r="E310" s="123" t="s">
        <v>152</v>
      </c>
      <c r="F310" s="124"/>
      <c r="G310" s="56" t="s">
        <v>215</v>
      </c>
      <c r="H310" s="123" t="s">
        <v>152</v>
      </c>
      <c r="I310" s="124"/>
      <c r="J310" s="56" t="s">
        <v>215</v>
      </c>
      <c r="K310" s="123" t="s">
        <v>152</v>
      </c>
      <c r="L310" s="124"/>
      <c r="M310" s="56" t="s">
        <v>215</v>
      </c>
      <c r="N310" s="123" t="s">
        <v>152</v>
      </c>
      <c r="O310" s="124"/>
      <c r="P310" s="56" t="s">
        <v>215</v>
      </c>
      <c r="Q310" s="123" t="s">
        <v>152</v>
      </c>
      <c r="R310" s="124"/>
      <c r="S310"/>
      <c r="T310" s="134"/>
    </row>
    <row r="311" spans="1:20" ht="19.5" customHeight="1" x14ac:dyDescent="0.3">
      <c r="A311"/>
      <c r="B311" s="136"/>
      <c r="C311" s="137"/>
      <c r="D311" s="56"/>
      <c r="E311" s="81" t="s">
        <v>96</v>
      </c>
      <c r="F311" s="81" t="s">
        <v>97</v>
      </c>
      <c r="G311" s="56"/>
      <c r="H311" s="81" t="s">
        <v>96</v>
      </c>
      <c r="I311" s="81" t="s">
        <v>97</v>
      </c>
      <c r="J311" s="56"/>
      <c r="K311" s="81" t="s">
        <v>96</v>
      </c>
      <c r="L311" s="81" t="s">
        <v>97</v>
      </c>
      <c r="M311" s="56"/>
      <c r="N311" s="81" t="s">
        <v>96</v>
      </c>
      <c r="O311" s="81" t="s">
        <v>97</v>
      </c>
      <c r="P311" s="56"/>
      <c r="Q311" s="81" t="s">
        <v>96</v>
      </c>
      <c r="R311" s="81" t="s">
        <v>97</v>
      </c>
      <c r="S311"/>
      <c r="T311" s="134"/>
    </row>
    <row r="312" spans="1:20" ht="28.9" customHeight="1" x14ac:dyDescent="0.3">
      <c r="A312"/>
      <c r="B312" s="25" t="s">
        <v>63</v>
      </c>
      <c r="C312" s="84">
        <f>D312+G312+J312+M312+P312</f>
        <v>15039</v>
      </c>
      <c r="D312" s="84">
        <f>E312+F312</f>
        <v>0</v>
      </c>
      <c r="E312" s="34">
        <v>0</v>
      </c>
      <c r="F312" s="34">
        <v>0</v>
      </c>
      <c r="G312" s="84">
        <f>H312+I312</f>
        <v>115</v>
      </c>
      <c r="H312" s="34">
        <v>43</v>
      </c>
      <c r="I312" s="34">
        <v>72</v>
      </c>
      <c r="J312" s="84">
        <f>K312+L312</f>
        <v>12345</v>
      </c>
      <c r="K312" s="34">
        <v>7793</v>
      </c>
      <c r="L312" s="34">
        <v>4552</v>
      </c>
      <c r="M312" s="84">
        <f>N312+O312</f>
        <v>1008</v>
      </c>
      <c r="N312" s="34">
        <v>834</v>
      </c>
      <c r="O312" s="34">
        <v>174</v>
      </c>
      <c r="P312" s="84">
        <f>Q312+R312</f>
        <v>1571</v>
      </c>
      <c r="Q312" s="34">
        <v>529</v>
      </c>
      <c r="R312" s="34">
        <v>1042</v>
      </c>
      <c r="S312"/>
      <c r="T312" s="134"/>
    </row>
    <row r="313" spans="1:20" ht="28.9" customHeight="1" x14ac:dyDescent="0.3">
      <c r="A313"/>
      <c r="B313" s="25" t="s">
        <v>64</v>
      </c>
      <c r="C313" s="84">
        <f t="shared" ref="C313:C337" si="56">D313+G313+J313+M313+P313</f>
        <v>31710</v>
      </c>
      <c r="D313" s="84">
        <f t="shared" ref="D313:D337" si="57">E313+F313</f>
        <v>0</v>
      </c>
      <c r="E313" s="34">
        <v>0</v>
      </c>
      <c r="F313" s="34">
        <v>0</v>
      </c>
      <c r="G313" s="84">
        <f t="shared" ref="G313:G337" si="58">H313+I313</f>
        <v>107</v>
      </c>
      <c r="H313" s="34">
        <v>98</v>
      </c>
      <c r="I313" s="34">
        <v>9</v>
      </c>
      <c r="J313" s="84">
        <f t="shared" ref="J313:J337" si="59">K313+L313</f>
        <v>24449</v>
      </c>
      <c r="K313" s="34">
        <v>15932</v>
      </c>
      <c r="L313" s="34">
        <v>8517</v>
      </c>
      <c r="M313" s="84">
        <f t="shared" ref="M313:M337" si="60">N313+O313</f>
        <v>735</v>
      </c>
      <c r="N313" s="34">
        <v>384</v>
      </c>
      <c r="O313" s="34">
        <v>351</v>
      </c>
      <c r="P313" s="84">
        <f t="shared" ref="P313:P337" si="61">Q313+R313</f>
        <v>6419</v>
      </c>
      <c r="Q313" s="34">
        <v>1815</v>
      </c>
      <c r="R313" s="34">
        <v>4604</v>
      </c>
      <c r="S313"/>
      <c r="T313" s="134"/>
    </row>
    <row r="314" spans="1:20" ht="28.9" customHeight="1" x14ac:dyDescent="0.3">
      <c r="A314"/>
      <c r="B314" s="25" t="s">
        <v>65</v>
      </c>
      <c r="C314" s="84">
        <f t="shared" si="56"/>
        <v>19788</v>
      </c>
      <c r="D314" s="84">
        <f t="shared" si="57"/>
        <v>0</v>
      </c>
      <c r="E314" s="34">
        <v>0</v>
      </c>
      <c r="F314" s="34">
        <v>0</v>
      </c>
      <c r="G314" s="84">
        <f t="shared" si="58"/>
        <v>419</v>
      </c>
      <c r="H314" s="34">
        <v>298</v>
      </c>
      <c r="I314" s="34">
        <v>121</v>
      </c>
      <c r="J314" s="84">
        <f t="shared" si="59"/>
        <v>13644</v>
      </c>
      <c r="K314" s="34">
        <v>8870</v>
      </c>
      <c r="L314" s="34">
        <v>4774</v>
      </c>
      <c r="M314" s="84">
        <f t="shared" si="60"/>
        <v>537</v>
      </c>
      <c r="N314" s="34">
        <v>307</v>
      </c>
      <c r="O314" s="34">
        <v>230</v>
      </c>
      <c r="P314" s="84">
        <f t="shared" si="61"/>
        <v>5188</v>
      </c>
      <c r="Q314" s="34">
        <v>1976</v>
      </c>
      <c r="R314" s="34">
        <v>3212</v>
      </c>
      <c r="S314"/>
      <c r="T314" s="134"/>
    </row>
    <row r="315" spans="1:20" ht="28.9" customHeight="1" x14ac:dyDescent="0.3">
      <c r="A315"/>
      <c r="B315" s="25" t="s">
        <v>67</v>
      </c>
      <c r="C315" s="84">
        <f t="shared" si="56"/>
        <v>40898</v>
      </c>
      <c r="D315" s="84">
        <f t="shared" si="57"/>
        <v>0</v>
      </c>
      <c r="E315" s="34">
        <v>0</v>
      </c>
      <c r="F315" s="34">
        <v>0</v>
      </c>
      <c r="G315" s="84">
        <f t="shared" si="58"/>
        <v>3562</v>
      </c>
      <c r="H315" s="34">
        <v>2204</v>
      </c>
      <c r="I315" s="34">
        <v>1358</v>
      </c>
      <c r="J315" s="84">
        <f t="shared" si="59"/>
        <v>30036</v>
      </c>
      <c r="K315" s="34">
        <v>21261</v>
      </c>
      <c r="L315" s="34">
        <v>8775</v>
      </c>
      <c r="M315" s="84">
        <f t="shared" si="60"/>
        <v>506</v>
      </c>
      <c r="N315" s="34">
        <v>286</v>
      </c>
      <c r="O315" s="34">
        <v>220</v>
      </c>
      <c r="P315" s="84">
        <f t="shared" si="61"/>
        <v>6794</v>
      </c>
      <c r="Q315" s="34">
        <v>2182</v>
      </c>
      <c r="R315" s="34">
        <v>4612</v>
      </c>
      <c r="S315"/>
      <c r="T315" s="134"/>
    </row>
    <row r="316" spans="1:20" ht="28.9" customHeight="1" x14ac:dyDescent="0.3">
      <c r="A316"/>
      <c r="B316" s="25" t="s">
        <v>68</v>
      </c>
      <c r="C316" s="84">
        <f t="shared" si="56"/>
        <v>28473</v>
      </c>
      <c r="D316" s="84">
        <f t="shared" si="57"/>
        <v>0</v>
      </c>
      <c r="E316" s="34">
        <v>0</v>
      </c>
      <c r="F316" s="34">
        <v>0</v>
      </c>
      <c r="G316" s="84">
        <f t="shared" si="58"/>
        <v>0</v>
      </c>
      <c r="H316" s="34">
        <v>0</v>
      </c>
      <c r="I316" s="34">
        <v>0</v>
      </c>
      <c r="J316" s="84">
        <f t="shared" si="59"/>
        <v>22647</v>
      </c>
      <c r="K316" s="34">
        <v>16221</v>
      </c>
      <c r="L316" s="34">
        <v>6426</v>
      </c>
      <c r="M316" s="84">
        <f t="shared" si="60"/>
        <v>954</v>
      </c>
      <c r="N316" s="34">
        <v>600</v>
      </c>
      <c r="O316" s="34">
        <v>354</v>
      </c>
      <c r="P316" s="84">
        <f t="shared" si="61"/>
        <v>4872</v>
      </c>
      <c r="Q316" s="34">
        <v>1269</v>
      </c>
      <c r="R316" s="34">
        <v>3603</v>
      </c>
      <c r="S316"/>
      <c r="T316" s="134"/>
    </row>
    <row r="317" spans="1:20" ht="28.9" customHeight="1" x14ac:dyDescent="0.3">
      <c r="A317"/>
      <c r="B317" s="25" t="s">
        <v>69</v>
      </c>
      <c r="C317" s="84">
        <f t="shared" si="56"/>
        <v>26515</v>
      </c>
      <c r="D317" s="84">
        <f t="shared" si="57"/>
        <v>0</v>
      </c>
      <c r="E317" s="34">
        <v>0</v>
      </c>
      <c r="F317" s="34">
        <v>0</v>
      </c>
      <c r="G317" s="84">
        <f t="shared" si="58"/>
        <v>290</v>
      </c>
      <c r="H317" s="34">
        <v>225</v>
      </c>
      <c r="I317" s="34">
        <v>65</v>
      </c>
      <c r="J317" s="84">
        <f t="shared" si="59"/>
        <v>22122</v>
      </c>
      <c r="K317" s="34">
        <v>14134</v>
      </c>
      <c r="L317" s="34">
        <v>7988</v>
      </c>
      <c r="M317" s="84">
        <f t="shared" si="60"/>
        <v>294</v>
      </c>
      <c r="N317" s="34">
        <v>159</v>
      </c>
      <c r="O317" s="34">
        <v>135</v>
      </c>
      <c r="P317" s="84">
        <f t="shared" si="61"/>
        <v>3809</v>
      </c>
      <c r="Q317" s="34">
        <v>1679</v>
      </c>
      <c r="R317" s="34">
        <v>2130</v>
      </c>
      <c r="S317"/>
      <c r="T317" s="134"/>
    </row>
    <row r="318" spans="1:20" ht="28.9" customHeight="1" x14ac:dyDescent="0.3">
      <c r="A318"/>
      <c r="B318" s="25" t="s">
        <v>70</v>
      </c>
      <c r="C318" s="84">
        <f t="shared" si="56"/>
        <v>22354</v>
      </c>
      <c r="D318" s="84">
        <f t="shared" si="57"/>
        <v>17</v>
      </c>
      <c r="E318" s="34">
        <v>17</v>
      </c>
      <c r="F318" s="34">
        <v>0</v>
      </c>
      <c r="G318" s="84">
        <f t="shared" si="58"/>
        <v>0</v>
      </c>
      <c r="H318" s="34">
        <v>0</v>
      </c>
      <c r="I318" s="34">
        <v>0</v>
      </c>
      <c r="J318" s="84">
        <f t="shared" si="59"/>
        <v>16853</v>
      </c>
      <c r="K318" s="34">
        <v>12751</v>
      </c>
      <c r="L318" s="34">
        <v>4102</v>
      </c>
      <c r="M318" s="84">
        <f t="shared" si="60"/>
        <v>324</v>
      </c>
      <c r="N318" s="34">
        <v>214</v>
      </c>
      <c r="O318" s="34">
        <v>110</v>
      </c>
      <c r="P318" s="84">
        <f t="shared" si="61"/>
        <v>5160</v>
      </c>
      <c r="Q318" s="34">
        <v>1286</v>
      </c>
      <c r="R318" s="34">
        <v>3874</v>
      </c>
      <c r="S318"/>
      <c r="T318" s="134"/>
    </row>
    <row r="319" spans="1:20" ht="28.9" customHeight="1" x14ac:dyDescent="0.3">
      <c r="A319"/>
      <c r="B319" s="25" t="s">
        <v>71</v>
      </c>
      <c r="C319" s="84">
        <f t="shared" si="56"/>
        <v>57074</v>
      </c>
      <c r="D319" s="84">
        <f t="shared" si="57"/>
        <v>68</v>
      </c>
      <c r="E319" s="34">
        <v>68</v>
      </c>
      <c r="F319" s="34">
        <v>0</v>
      </c>
      <c r="G319" s="84">
        <f t="shared" si="58"/>
        <v>0</v>
      </c>
      <c r="H319" s="34">
        <v>0</v>
      </c>
      <c r="I319" s="34">
        <v>0</v>
      </c>
      <c r="J319" s="84">
        <f t="shared" si="59"/>
        <v>44913</v>
      </c>
      <c r="K319" s="34">
        <v>30203</v>
      </c>
      <c r="L319" s="34">
        <v>14710</v>
      </c>
      <c r="M319" s="84">
        <f t="shared" si="60"/>
        <v>3950</v>
      </c>
      <c r="N319" s="34">
        <v>2757</v>
      </c>
      <c r="O319" s="34">
        <v>1193</v>
      </c>
      <c r="P319" s="84">
        <f t="shared" si="61"/>
        <v>8143</v>
      </c>
      <c r="Q319" s="34">
        <v>2482</v>
      </c>
      <c r="R319" s="34">
        <v>5661</v>
      </c>
      <c r="S319"/>
      <c r="T319" s="134"/>
    </row>
    <row r="320" spans="1:20" ht="28.9" customHeight="1" x14ac:dyDescent="0.3">
      <c r="A320"/>
      <c r="B320" s="25" t="s">
        <v>72</v>
      </c>
      <c r="C320" s="84">
        <f t="shared" si="56"/>
        <v>13148</v>
      </c>
      <c r="D320" s="84">
        <f t="shared" si="57"/>
        <v>0</v>
      </c>
      <c r="E320" s="34">
        <v>0</v>
      </c>
      <c r="F320" s="34">
        <v>0</v>
      </c>
      <c r="G320" s="84">
        <f t="shared" si="58"/>
        <v>110</v>
      </c>
      <c r="H320" s="34">
        <v>70</v>
      </c>
      <c r="I320" s="34">
        <v>40</v>
      </c>
      <c r="J320" s="84">
        <f t="shared" si="59"/>
        <v>10382</v>
      </c>
      <c r="K320" s="34">
        <v>7448</v>
      </c>
      <c r="L320" s="34">
        <v>2934</v>
      </c>
      <c r="M320" s="84">
        <f t="shared" si="60"/>
        <v>1030</v>
      </c>
      <c r="N320" s="34">
        <v>604</v>
      </c>
      <c r="O320" s="34">
        <v>426</v>
      </c>
      <c r="P320" s="84">
        <f t="shared" si="61"/>
        <v>1626</v>
      </c>
      <c r="Q320" s="34">
        <v>228</v>
      </c>
      <c r="R320" s="34">
        <v>1398</v>
      </c>
      <c r="S320"/>
      <c r="T320" s="134"/>
    </row>
    <row r="321" spans="1:20" ht="28.9" customHeight="1" x14ac:dyDescent="0.3">
      <c r="A321"/>
      <c r="B321" s="25" t="s">
        <v>73</v>
      </c>
      <c r="C321" s="84">
        <f t="shared" si="56"/>
        <v>25716</v>
      </c>
      <c r="D321" s="84">
        <f t="shared" si="57"/>
        <v>1298</v>
      </c>
      <c r="E321" s="34">
        <v>41</v>
      </c>
      <c r="F321" s="34">
        <v>1257</v>
      </c>
      <c r="G321" s="84">
        <f t="shared" si="58"/>
        <v>263</v>
      </c>
      <c r="H321" s="34">
        <v>141</v>
      </c>
      <c r="I321" s="34">
        <v>122</v>
      </c>
      <c r="J321" s="84">
        <f t="shared" si="59"/>
        <v>21540</v>
      </c>
      <c r="K321" s="34">
        <v>14300</v>
      </c>
      <c r="L321" s="34">
        <v>7240</v>
      </c>
      <c r="M321" s="84">
        <f t="shared" si="60"/>
        <v>903</v>
      </c>
      <c r="N321" s="34">
        <v>533</v>
      </c>
      <c r="O321" s="34">
        <v>370</v>
      </c>
      <c r="P321" s="84">
        <f t="shared" si="61"/>
        <v>1712</v>
      </c>
      <c r="Q321" s="34">
        <v>428</v>
      </c>
      <c r="R321" s="34">
        <v>1284</v>
      </c>
      <c r="S321"/>
      <c r="T321" s="134"/>
    </row>
    <row r="322" spans="1:20" ht="28.9" customHeight="1" x14ac:dyDescent="0.3">
      <c r="A322"/>
      <c r="B322" s="25" t="s">
        <v>74</v>
      </c>
      <c r="C322" s="84">
        <f t="shared" si="56"/>
        <v>27023</v>
      </c>
      <c r="D322" s="84">
        <f t="shared" si="57"/>
        <v>75</v>
      </c>
      <c r="E322" s="34">
        <v>75</v>
      </c>
      <c r="F322" s="34">
        <v>0</v>
      </c>
      <c r="G322" s="84">
        <f t="shared" si="58"/>
        <v>6</v>
      </c>
      <c r="H322" s="34">
        <v>2</v>
      </c>
      <c r="I322" s="34">
        <v>4</v>
      </c>
      <c r="J322" s="84">
        <f t="shared" si="59"/>
        <v>22107</v>
      </c>
      <c r="K322" s="34">
        <v>15278</v>
      </c>
      <c r="L322" s="34">
        <v>6829</v>
      </c>
      <c r="M322" s="84">
        <f t="shared" si="60"/>
        <v>299</v>
      </c>
      <c r="N322" s="34">
        <v>148</v>
      </c>
      <c r="O322" s="34">
        <v>151</v>
      </c>
      <c r="P322" s="84">
        <f t="shared" si="61"/>
        <v>4536</v>
      </c>
      <c r="Q322" s="34">
        <v>1347</v>
      </c>
      <c r="R322" s="34">
        <v>3189</v>
      </c>
      <c r="S322"/>
      <c r="T322" s="134"/>
    </row>
    <row r="323" spans="1:20" ht="28.9" customHeight="1" x14ac:dyDescent="0.3">
      <c r="A323"/>
      <c r="B323" s="25" t="s">
        <v>75</v>
      </c>
      <c r="C323" s="84">
        <f t="shared" si="56"/>
        <v>41996</v>
      </c>
      <c r="D323" s="84">
        <f t="shared" si="57"/>
        <v>24</v>
      </c>
      <c r="E323" s="34">
        <v>24</v>
      </c>
      <c r="F323" s="34">
        <v>0</v>
      </c>
      <c r="G323" s="84">
        <f t="shared" si="58"/>
        <v>1744</v>
      </c>
      <c r="H323" s="34">
        <v>1138</v>
      </c>
      <c r="I323" s="34">
        <v>606</v>
      </c>
      <c r="J323" s="84">
        <f t="shared" si="59"/>
        <v>25594</v>
      </c>
      <c r="K323" s="34">
        <v>17464</v>
      </c>
      <c r="L323" s="34">
        <v>8130</v>
      </c>
      <c r="M323" s="84">
        <f t="shared" si="60"/>
        <v>1676</v>
      </c>
      <c r="N323" s="34">
        <v>959</v>
      </c>
      <c r="O323" s="34">
        <v>717</v>
      </c>
      <c r="P323" s="84">
        <f t="shared" si="61"/>
        <v>12958</v>
      </c>
      <c r="Q323" s="34">
        <v>4445</v>
      </c>
      <c r="R323" s="34">
        <v>8513</v>
      </c>
      <c r="S323"/>
      <c r="T323" s="134"/>
    </row>
    <row r="324" spans="1:20" ht="28.9" customHeight="1" x14ac:dyDescent="0.3">
      <c r="A324"/>
      <c r="B324" s="25" t="s">
        <v>76</v>
      </c>
      <c r="C324" s="84">
        <f t="shared" si="56"/>
        <v>35437</v>
      </c>
      <c r="D324" s="84">
        <f t="shared" si="57"/>
        <v>1587</v>
      </c>
      <c r="E324" s="34">
        <v>37</v>
      </c>
      <c r="F324" s="34">
        <v>1550</v>
      </c>
      <c r="G324" s="84">
        <f t="shared" si="58"/>
        <v>0</v>
      </c>
      <c r="H324" s="34">
        <v>0</v>
      </c>
      <c r="I324" s="34">
        <v>0</v>
      </c>
      <c r="J324" s="84">
        <f t="shared" si="59"/>
        <v>23503</v>
      </c>
      <c r="K324" s="34">
        <v>17762</v>
      </c>
      <c r="L324" s="34">
        <v>5741</v>
      </c>
      <c r="M324" s="84">
        <f t="shared" si="60"/>
        <v>714</v>
      </c>
      <c r="N324" s="34">
        <v>530</v>
      </c>
      <c r="O324" s="34">
        <v>184</v>
      </c>
      <c r="P324" s="84">
        <f t="shared" si="61"/>
        <v>9633</v>
      </c>
      <c r="Q324" s="34">
        <v>3495</v>
      </c>
      <c r="R324" s="34">
        <v>6138</v>
      </c>
      <c r="S324"/>
      <c r="T324" s="134"/>
    </row>
    <row r="325" spans="1:20" ht="28.9" customHeight="1" x14ac:dyDescent="0.3">
      <c r="A325"/>
      <c r="B325" s="25" t="s">
        <v>77</v>
      </c>
      <c r="C325" s="84">
        <f t="shared" si="56"/>
        <v>19307</v>
      </c>
      <c r="D325" s="84">
        <f t="shared" si="57"/>
        <v>645</v>
      </c>
      <c r="E325" s="34">
        <v>40</v>
      </c>
      <c r="F325" s="34">
        <v>605</v>
      </c>
      <c r="G325" s="84">
        <f t="shared" si="58"/>
        <v>70</v>
      </c>
      <c r="H325" s="34">
        <v>67</v>
      </c>
      <c r="I325" s="34">
        <v>3</v>
      </c>
      <c r="J325" s="84">
        <f t="shared" si="59"/>
        <v>16383</v>
      </c>
      <c r="K325" s="34">
        <v>11447</v>
      </c>
      <c r="L325" s="34">
        <v>4936</v>
      </c>
      <c r="M325" s="84">
        <f t="shared" si="60"/>
        <v>511</v>
      </c>
      <c r="N325" s="34">
        <v>297</v>
      </c>
      <c r="O325" s="34">
        <v>214</v>
      </c>
      <c r="P325" s="84">
        <f t="shared" si="61"/>
        <v>1698</v>
      </c>
      <c r="Q325" s="34">
        <v>492</v>
      </c>
      <c r="R325" s="34">
        <v>1206</v>
      </c>
      <c r="S325"/>
      <c r="T325" s="134"/>
    </row>
    <row r="326" spans="1:20" ht="28.9" customHeight="1" x14ac:dyDescent="0.3">
      <c r="A326"/>
      <c r="B326" s="25" t="s">
        <v>78</v>
      </c>
      <c r="C326" s="84">
        <f t="shared" si="56"/>
        <v>101069</v>
      </c>
      <c r="D326" s="84">
        <f t="shared" si="57"/>
        <v>5958</v>
      </c>
      <c r="E326" s="34">
        <v>280</v>
      </c>
      <c r="F326" s="34">
        <v>5678</v>
      </c>
      <c r="G326" s="84">
        <f t="shared" si="58"/>
        <v>432</v>
      </c>
      <c r="H326" s="34">
        <v>293</v>
      </c>
      <c r="I326" s="34">
        <v>139</v>
      </c>
      <c r="J326" s="84">
        <f t="shared" si="59"/>
        <v>79308</v>
      </c>
      <c r="K326" s="34">
        <v>58402</v>
      </c>
      <c r="L326" s="34">
        <v>20906</v>
      </c>
      <c r="M326" s="84">
        <f t="shared" si="60"/>
        <v>1118</v>
      </c>
      <c r="N326" s="34">
        <v>481</v>
      </c>
      <c r="O326" s="34">
        <v>637</v>
      </c>
      <c r="P326" s="84">
        <f t="shared" si="61"/>
        <v>14253</v>
      </c>
      <c r="Q326" s="34">
        <v>5600</v>
      </c>
      <c r="R326" s="34">
        <v>8653</v>
      </c>
      <c r="S326"/>
      <c r="T326" s="134"/>
    </row>
    <row r="327" spans="1:20" ht="28.9" customHeight="1" x14ac:dyDescent="0.3">
      <c r="A327"/>
      <c r="B327" s="25" t="s">
        <v>79</v>
      </c>
      <c r="C327" s="84">
        <f t="shared" si="56"/>
        <v>26513</v>
      </c>
      <c r="D327" s="84">
        <f t="shared" si="57"/>
        <v>1043</v>
      </c>
      <c r="E327" s="34">
        <v>0</v>
      </c>
      <c r="F327" s="34">
        <v>1043</v>
      </c>
      <c r="G327" s="84">
        <f t="shared" si="58"/>
        <v>108</v>
      </c>
      <c r="H327" s="34">
        <v>91</v>
      </c>
      <c r="I327" s="34">
        <v>17</v>
      </c>
      <c r="J327" s="84">
        <f t="shared" si="59"/>
        <v>20454</v>
      </c>
      <c r="K327" s="34">
        <v>14500</v>
      </c>
      <c r="L327" s="34">
        <v>5954</v>
      </c>
      <c r="M327" s="84">
        <f t="shared" si="60"/>
        <v>358</v>
      </c>
      <c r="N327" s="34">
        <v>166</v>
      </c>
      <c r="O327" s="34">
        <v>192</v>
      </c>
      <c r="P327" s="84">
        <f t="shared" si="61"/>
        <v>4550</v>
      </c>
      <c r="Q327" s="34">
        <v>1409</v>
      </c>
      <c r="R327" s="34">
        <v>3141</v>
      </c>
      <c r="S327"/>
      <c r="T327" s="134"/>
    </row>
    <row r="328" spans="1:20" ht="28.9" customHeight="1" x14ac:dyDescent="0.3">
      <c r="A328"/>
      <c r="B328" s="25" t="s">
        <v>80</v>
      </c>
      <c r="C328" s="84">
        <f t="shared" si="56"/>
        <v>13968</v>
      </c>
      <c r="D328" s="84">
        <f t="shared" si="57"/>
        <v>1204</v>
      </c>
      <c r="E328" s="34">
        <v>0</v>
      </c>
      <c r="F328" s="34">
        <v>1204</v>
      </c>
      <c r="G328" s="84">
        <f t="shared" si="58"/>
        <v>0</v>
      </c>
      <c r="H328" s="34">
        <v>0</v>
      </c>
      <c r="I328" s="34">
        <v>0</v>
      </c>
      <c r="J328" s="84">
        <f t="shared" si="59"/>
        <v>10392</v>
      </c>
      <c r="K328" s="34">
        <v>6379</v>
      </c>
      <c r="L328" s="34">
        <v>4013</v>
      </c>
      <c r="M328" s="84">
        <f t="shared" si="60"/>
        <v>134</v>
      </c>
      <c r="N328" s="34">
        <v>76</v>
      </c>
      <c r="O328" s="34">
        <v>58</v>
      </c>
      <c r="P328" s="84">
        <f t="shared" si="61"/>
        <v>2238</v>
      </c>
      <c r="Q328" s="34">
        <v>465</v>
      </c>
      <c r="R328" s="34">
        <v>1773</v>
      </c>
      <c r="S328"/>
      <c r="T328" s="134"/>
    </row>
    <row r="329" spans="1:20" ht="28.9" customHeight="1" x14ac:dyDescent="0.3">
      <c r="A329"/>
      <c r="B329" s="25" t="s">
        <v>81</v>
      </c>
      <c r="C329" s="84">
        <f t="shared" si="56"/>
        <v>4594</v>
      </c>
      <c r="D329" s="84">
        <f t="shared" si="57"/>
        <v>0</v>
      </c>
      <c r="E329" s="34">
        <v>0</v>
      </c>
      <c r="F329" s="34">
        <v>0</v>
      </c>
      <c r="G329" s="84">
        <f t="shared" si="58"/>
        <v>0</v>
      </c>
      <c r="H329" s="34">
        <v>0</v>
      </c>
      <c r="I329" s="34">
        <v>0</v>
      </c>
      <c r="J329" s="84">
        <f t="shared" si="59"/>
        <v>3255</v>
      </c>
      <c r="K329" s="34">
        <v>1880</v>
      </c>
      <c r="L329" s="34">
        <v>1375</v>
      </c>
      <c r="M329" s="84">
        <f t="shared" si="60"/>
        <v>47</v>
      </c>
      <c r="N329" s="34">
        <v>30</v>
      </c>
      <c r="O329" s="34">
        <v>17</v>
      </c>
      <c r="P329" s="84">
        <f t="shared" si="61"/>
        <v>1292</v>
      </c>
      <c r="Q329" s="34">
        <v>164</v>
      </c>
      <c r="R329" s="34">
        <v>1128</v>
      </c>
      <c r="S329"/>
      <c r="T329" s="134"/>
    </row>
    <row r="330" spans="1:20" ht="28.9" customHeight="1" x14ac:dyDescent="0.3">
      <c r="A330"/>
      <c r="B330" s="25" t="s">
        <v>82</v>
      </c>
      <c r="C330" s="84">
        <f t="shared" si="56"/>
        <v>5949</v>
      </c>
      <c r="D330" s="84">
        <f t="shared" si="57"/>
        <v>0</v>
      </c>
      <c r="E330" s="34">
        <v>0</v>
      </c>
      <c r="F330" s="34">
        <v>0</v>
      </c>
      <c r="G330" s="84">
        <f t="shared" si="58"/>
        <v>140</v>
      </c>
      <c r="H330" s="34">
        <v>78</v>
      </c>
      <c r="I330" s="34">
        <v>62</v>
      </c>
      <c r="J330" s="84">
        <f t="shared" si="59"/>
        <v>3965</v>
      </c>
      <c r="K330" s="34">
        <v>2315</v>
      </c>
      <c r="L330" s="34">
        <v>1650</v>
      </c>
      <c r="M330" s="84">
        <f t="shared" si="60"/>
        <v>224</v>
      </c>
      <c r="N330" s="34">
        <v>109</v>
      </c>
      <c r="O330" s="34">
        <v>115</v>
      </c>
      <c r="P330" s="84">
        <f t="shared" si="61"/>
        <v>1620</v>
      </c>
      <c r="Q330" s="34">
        <v>546</v>
      </c>
      <c r="R330" s="34">
        <v>1074</v>
      </c>
      <c r="S330"/>
      <c r="T330" s="134"/>
    </row>
    <row r="331" spans="1:20" ht="28.9" customHeight="1" x14ac:dyDescent="0.3">
      <c r="A331"/>
      <c r="B331" s="25" t="s">
        <v>83</v>
      </c>
      <c r="C331" s="84">
        <f t="shared" si="56"/>
        <v>10994</v>
      </c>
      <c r="D331" s="84">
        <f t="shared" si="57"/>
        <v>487</v>
      </c>
      <c r="E331" s="34">
        <v>0</v>
      </c>
      <c r="F331" s="34">
        <v>487</v>
      </c>
      <c r="G331" s="84">
        <f t="shared" si="58"/>
        <v>233</v>
      </c>
      <c r="H331" s="34">
        <v>144</v>
      </c>
      <c r="I331" s="34">
        <v>89</v>
      </c>
      <c r="J331" s="84">
        <f t="shared" si="59"/>
        <v>6767</v>
      </c>
      <c r="K331" s="34">
        <v>4703</v>
      </c>
      <c r="L331" s="34">
        <v>2064</v>
      </c>
      <c r="M331" s="84">
        <f t="shared" si="60"/>
        <v>126</v>
      </c>
      <c r="N331" s="34">
        <v>48</v>
      </c>
      <c r="O331" s="34">
        <v>78</v>
      </c>
      <c r="P331" s="84">
        <f t="shared" si="61"/>
        <v>3381</v>
      </c>
      <c r="Q331" s="34">
        <v>744</v>
      </c>
      <c r="R331" s="34">
        <v>2637</v>
      </c>
      <c r="S331"/>
      <c r="T331" s="134"/>
    </row>
    <row r="332" spans="1:20" ht="28.9" customHeight="1" x14ac:dyDescent="0.3">
      <c r="A332"/>
      <c r="B332" s="25" t="s">
        <v>84</v>
      </c>
      <c r="C332" s="84">
        <f t="shared" si="56"/>
        <v>26057</v>
      </c>
      <c r="D332" s="84">
        <f t="shared" si="57"/>
        <v>28</v>
      </c>
      <c r="E332" s="34">
        <v>28</v>
      </c>
      <c r="F332" s="34">
        <v>0</v>
      </c>
      <c r="G332" s="84">
        <f t="shared" si="58"/>
        <v>1273</v>
      </c>
      <c r="H332" s="34">
        <v>684</v>
      </c>
      <c r="I332" s="34">
        <v>589</v>
      </c>
      <c r="J332" s="84">
        <f t="shared" si="59"/>
        <v>18609</v>
      </c>
      <c r="K332" s="34">
        <v>13877</v>
      </c>
      <c r="L332" s="34">
        <v>4732</v>
      </c>
      <c r="M332" s="84">
        <f t="shared" si="60"/>
        <v>523</v>
      </c>
      <c r="N332" s="34">
        <v>347</v>
      </c>
      <c r="O332" s="34">
        <v>176</v>
      </c>
      <c r="P332" s="84">
        <f t="shared" si="61"/>
        <v>5624</v>
      </c>
      <c r="Q332" s="34">
        <v>981</v>
      </c>
      <c r="R332" s="34">
        <v>4643</v>
      </c>
      <c r="S332"/>
      <c r="T332" s="134"/>
    </row>
    <row r="333" spans="1:20" ht="28.9" customHeight="1" x14ac:dyDescent="0.3">
      <c r="A333"/>
      <c r="B333" s="25" t="s">
        <v>85</v>
      </c>
      <c r="C333" s="84">
        <f t="shared" si="56"/>
        <v>27464</v>
      </c>
      <c r="D333" s="84">
        <f t="shared" si="57"/>
        <v>0</v>
      </c>
      <c r="E333" s="34">
        <v>0</v>
      </c>
      <c r="F333" s="34">
        <v>0</v>
      </c>
      <c r="G333" s="84">
        <f t="shared" si="58"/>
        <v>96</v>
      </c>
      <c r="H333" s="34">
        <v>52</v>
      </c>
      <c r="I333" s="34">
        <v>44</v>
      </c>
      <c r="J333" s="84">
        <f t="shared" si="59"/>
        <v>22218</v>
      </c>
      <c r="K333" s="34">
        <v>14045</v>
      </c>
      <c r="L333" s="34">
        <v>8173</v>
      </c>
      <c r="M333" s="84">
        <f t="shared" si="60"/>
        <v>558</v>
      </c>
      <c r="N333" s="34">
        <v>266</v>
      </c>
      <c r="O333" s="34">
        <v>292</v>
      </c>
      <c r="P333" s="84">
        <f t="shared" si="61"/>
        <v>4592</v>
      </c>
      <c r="Q333" s="34">
        <v>1133</v>
      </c>
      <c r="R333" s="34">
        <v>3459</v>
      </c>
      <c r="S333"/>
      <c r="T333" s="134"/>
    </row>
    <row r="334" spans="1:20" ht="28.9" customHeight="1" x14ac:dyDescent="0.3">
      <c r="A334"/>
      <c r="B334" s="25" t="s">
        <v>86</v>
      </c>
      <c r="C334" s="84">
        <f t="shared" si="56"/>
        <v>31995</v>
      </c>
      <c r="D334" s="84">
        <f t="shared" si="57"/>
        <v>1364</v>
      </c>
      <c r="E334" s="34">
        <v>0</v>
      </c>
      <c r="F334" s="34">
        <v>1364</v>
      </c>
      <c r="G334" s="84">
        <f t="shared" si="58"/>
        <v>1302</v>
      </c>
      <c r="H334" s="34">
        <v>810</v>
      </c>
      <c r="I334" s="34">
        <v>492</v>
      </c>
      <c r="J334" s="84">
        <f t="shared" si="59"/>
        <v>21746</v>
      </c>
      <c r="K334" s="34">
        <v>14271</v>
      </c>
      <c r="L334" s="34">
        <v>7475</v>
      </c>
      <c r="M334" s="84">
        <f t="shared" si="60"/>
        <v>1055</v>
      </c>
      <c r="N334" s="34">
        <v>526</v>
      </c>
      <c r="O334" s="34">
        <v>529</v>
      </c>
      <c r="P334" s="84">
        <f t="shared" si="61"/>
        <v>6528</v>
      </c>
      <c r="Q334" s="34">
        <v>1365</v>
      </c>
      <c r="R334" s="34">
        <v>5163</v>
      </c>
      <c r="S334"/>
      <c r="T334" s="134"/>
    </row>
    <row r="335" spans="1:20" ht="28.9" customHeight="1" x14ac:dyDescent="0.3">
      <c r="A335"/>
      <c r="B335" s="25" t="s">
        <v>87</v>
      </c>
      <c r="C335" s="84">
        <f t="shared" si="56"/>
        <v>14929</v>
      </c>
      <c r="D335" s="84">
        <f t="shared" si="57"/>
        <v>46</v>
      </c>
      <c r="E335" s="34">
        <v>46</v>
      </c>
      <c r="F335" s="34">
        <v>0</v>
      </c>
      <c r="G335" s="84">
        <f t="shared" si="58"/>
        <v>22</v>
      </c>
      <c r="H335" s="34">
        <v>20</v>
      </c>
      <c r="I335" s="34">
        <v>2</v>
      </c>
      <c r="J335" s="84">
        <f t="shared" si="59"/>
        <v>11447</v>
      </c>
      <c r="K335" s="34">
        <v>6923</v>
      </c>
      <c r="L335" s="34">
        <v>4524</v>
      </c>
      <c r="M335" s="84">
        <f t="shared" si="60"/>
        <v>95</v>
      </c>
      <c r="N335" s="34">
        <v>40</v>
      </c>
      <c r="O335" s="34">
        <v>55</v>
      </c>
      <c r="P335" s="84">
        <f t="shared" si="61"/>
        <v>3319</v>
      </c>
      <c r="Q335" s="34">
        <v>1256</v>
      </c>
      <c r="R335" s="34">
        <v>2063</v>
      </c>
      <c r="S335"/>
      <c r="T335" s="134"/>
    </row>
    <row r="336" spans="1:20" ht="28.9" customHeight="1" x14ac:dyDescent="0.3">
      <c r="A336"/>
      <c r="B336" s="25" t="s">
        <v>88</v>
      </c>
      <c r="C336" s="84">
        <f t="shared" si="56"/>
        <v>8826</v>
      </c>
      <c r="D336" s="84">
        <f t="shared" si="57"/>
        <v>0</v>
      </c>
      <c r="E336" s="34">
        <v>0</v>
      </c>
      <c r="F336" s="34">
        <v>0</v>
      </c>
      <c r="G336" s="84">
        <f t="shared" si="58"/>
        <v>100</v>
      </c>
      <c r="H336" s="34">
        <v>59</v>
      </c>
      <c r="I336" s="34">
        <v>41</v>
      </c>
      <c r="J336" s="84">
        <f t="shared" si="59"/>
        <v>6677</v>
      </c>
      <c r="K336" s="34">
        <v>4434</v>
      </c>
      <c r="L336" s="34">
        <v>2243</v>
      </c>
      <c r="M336" s="84">
        <f t="shared" si="60"/>
        <v>140</v>
      </c>
      <c r="N336" s="34">
        <v>60</v>
      </c>
      <c r="O336" s="34">
        <v>80</v>
      </c>
      <c r="P336" s="84">
        <f t="shared" si="61"/>
        <v>1909</v>
      </c>
      <c r="Q336" s="34">
        <v>462</v>
      </c>
      <c r="R336" s="34">
        <v>1447</v>
      </c>
      <c r="S336"/>
      <c r="T336" s="134"/>
    </row>
    <row r="337" spans="1:86" ht="28.9" customHeight="1" thickBot="1" x14ac:dyDescent="0.35">
      <c r="A337"/>
      <c r="B337" s="25" t="s">
        <v>89</v>
      </c>
      <c r="C337" s="84">
        <f t="shared" si="56"/>
        <v>8832</v>
      </c>
      <c r="D337" s="84">
        <f t="shared" si="57"/>
        <v>0</v>
      </c>
      <c r="E337" s="34">
        <v>0</v>
      </c>
      <c r="F337" s="34">
        <v>0</v>
      </c>
      <c r="G337" s="84">
        <f t="shared" si="58"/>
        <v>0</v>
      </c>
      <c r="H337" s="34">
        <v>0</v>
      </c>
      <c r="I337" s="34">
        <v>0</v>
      </c>
      <c r="J337" s="84">
        <f t="shared" si="59"/>
        <v>5886</v>
      </c>
      <c r="K337" s="34">
        <v>4051</v>
      </c>
      <c r="L337" s="34">
        <v>1835</v>
      </c>
      <c r="M337" s="84">
        <f t="shared" si="60"/>
        <v>96</v>
      </c>
      <c r="N337" s="34">
        <v>48</v>
      </c>
      <c r="O337" s="34">
        <v>48</v>
      </c>
      <c r="P337" s="84">
        <f t="shared" si="61"/>
        <v>2850</v>
      </c>
      <c r="Q337" s="34">
        <v>539</v>
      </c>
      <c r="R337" s="34">
        <v>2311</v>
      </c>
      <c r="S337"/>
      <c r="T337" s="134"/>
    </row>
    <row r="338" spans="1:86" ht="19.5" customHeight="1" x14ac:dyDescent="0.3">
      <c r="A338"/>
      <c r="B338" s="140" t="s">
        <v>5</v>
      </c>
      <c r="C338" s="39">
        <f t="shared" ref="C338:R338" si="62">SUM(C312:C337)</f>
        <v>685668</v>
      </c>
      <c r="D338" s="39">
        <f t="shared" si="62"/>
        <v>13844</v>
      </c>
      <c r="E338" s="39">
        <f t="shared" si="62"/>
        <v>656</v>
      </c>
      <c r="F338" s="39">
        <f t="shared" si="62"/>
        <v>13188</v>
      </c>
      <c r="G338" s="39">
        <f t="shared" si="62"/>
        <v>10392</v>
      </c>
      <c r="H338" s="39">
        <f t="shared" si="62"/>
        <v>6517</v>
      </c>
      <c r="I338" s="39">
        <f t="shared" si="62"/>
        <v>3875</v>
      </c>
      <c r="J338" s="39">
        <f t="shared" si="62"/>
        <v>517242</v>
      </c>
      <c r="K338" s="39">
        <f t="shared" si="62"/>
        <v>356644</v>
      </c>
      <c r="L338" s="39">
        <f t="shared" si="62"/>
        <v>160598</v>
      </c>
      <c r="M338" s="39">
        <f t="shared" si="62"/>
        <v>17915</v>
      </c>
      <c r="N338" s="39">
        <f t="shared" si="62"/>
        <v>10809</v>
      </c>
      <c r="O338" s="39">
        <f t="shared" si="62"/>
        <v>7106</v>
      </c>
      <c r="P338" s="39">
        <f t="shared" si="62"/>
        <v>126275</v>
      </c>
      <c r="Q338" s="39">
        <f t="shared" si="62"/>
        <v>38317</v>
      </c>
      <c r="R338" s="39">
        <f t="shared" si="62"/>
        <v>87958</v>
      </c>
      <c r="S338"/>
      <c r="T338" s="134"/>
    </row>
    <row r="339" spans="1:86" ht="18" x14ac:dyDescent="0.3">
      <c r="B339" s="125" t="s">
        <v>216</v>
      </c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34"/>
    </row>
    <row r="340" spans="1:86" x14ac:dyDescent="0.3">
      <c r="B340" s="141"/>
      <c r="C340" s="141"/>
      <c r="D340" s="141"/>
      <c r="E340" s="141"/>
      <c r="F340" s="141"/>
      <c r="G340" s="141"/>
    </row>
    <row r="341" spans="1:86" ht="8.25" customHeight="1" x14ac:dyDescent="0.3"/>
    <row r="342" spans="1:86" ht="18" x14ac:dyDescent="0.3">
      <c r="B342" s="134"/>
      <c r="C342" s="142"/>
      <c r="D342" s="142"/>
      <c r="E342" s="142"/>
      <c r="F342" s="142"/>
      <c r="G342" s="142"/>
      <c r="H342" s="142"/>
      <c r="I342" s="142"/>
    </row>
    <row r="343" spans="1:86" x14ac:dyDescent="0.3">
      <c r="B343" s="143"/>
    </row>
    <row r="345" spans="1:86" ht="38.25" customHeight="1" x14ac:dyDescent="0.3">
      <c r="V345" s="5"/>
      <c r="W345" s="5"/>
      <c r="BA345" s="2"/>
      <c r="BB345" s="2"/>
    </row>
    <row r="346" spans="1:86" ht="108" customHeight="1" x14ac:dyDescent="0.3">
      <c r="V346" s="5"/>
      <c r="W346" s="5"/>
      <c r="BA346" s="2"/>
      <c r="BB346" s="2"/>
    </row>
    <row r="347" spans="1:86" x14ac:dyDescent="0.3">
      <c r="V347" s="5"/>
      <c r="W347" s="5"/>
      <c r="BA347" s="2"/>
      <c r="BB347" s="2"/>
    </row>
    <row r="348" spans="1:86" s="5" customFormat="1" x14ac:dyDescent="0.3">
      <c r="T348" s="2"/>
      <c r="U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</row>
    <row r="349" spans="1:86" s="5" customFormat="1" x14ac:dyDescent="0.3">
      <c r="T349" s="2"/>
      <c r="U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</row>
    <row r="350" spans="1:86" s="5" customFormat="1" x14ac:dyDescent="0.3">
      <c r="T350" s="2"/>
      <c r="U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</row>
    <row r="351" spans="1:86" s="5" customFormat="1" x14ac:dyDescent="0.3">
      <c r="T351" s="2"/>
      <c r="U351" s="2"/>
    </row>
    <row r="352" spans="1:86" s="5" customFormat="1" x14ac:dyDescent="0.3">
      <c r="T352" s="2"/>
      <c r="U352" s="2"/>
    </row>
    <row r="353" spans="2:88" s="5" customFormat="1" x14ac:dyDescent="0.3">
      <c r="T353" s="2"/>
      <c r="U353" s="2"/>
    </row>
    <row r="354" spans="2:88" s="5" customFormat="1" x14ac:dyDescent="0.3">
      <c r="T354" s="2"/>
      <c r="U354" s="2"/>
    </row>
    <row r="355" spans="2:88" s="5" customFormat="1" x14ac:dyDescent="0.3">
      <c r="T355" s="2"/>
      <c r="U355" s="2"/>
    </row>
    <row r="356" spans="2:88" s="5" customFormat="1" x14ac:dyDescent="0.3">
      <c r="T356" s="2"/>
      <c r="U356" s="2"/>
    </row>
    <row r="357" spans="2:88" s="5" customFormat="1" x14ac:dyDescent="0.3">
      <c r="T357" s="2"/>
      <c r="U357" s="2"/>
    </row>
    <row r="358" spans="2:88" s="5" customFormat="1" x14ac:dyDescent="0.3">
      <c r="T358" s="2"/>
      <c r="U358" s="2"/>
    </row>
    <row r="359" spans="2:88" s="5" customFormat="1" ht="19.899999999999999" customHeight="1" x14ac:dyDescent="0.3">
      <c r="T359" s="2"/>
      <c r="U359" s="2"/>
    </row>
    <row r="360" spans="2:88" s="5" customFormat="1" x14ac:dyDescent="0.3">
      <c r="T360" s="2"/>
      <c r="U360" s="2"/>
    </row>
    <row r="362" spans="2:88" s="5" customFormat="1" x14ac:dyDescent="0.3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</row>
    <row r="363" spans="2:88" s="5" customFormat="1" x14ac:dyDescent="0.3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</row>
  </sheetData>
  <autoFilter ref="M104:N130" xr:uid="{00000000-0009-0000-0000-000003000000}">
    <sortState xmlns:xlrd2="http://schemas.microsoft.com/office/spreadsheetml/2017/richdata2" ref="M105:N130">
      <sortCondition ref="N104:N130"/>
    </sortState>
  </autoFilter>
  <mergeCells count="261">
    <mergeCell ref="P310:P311"/>
    <mergeCell ref="Q310:R310"/>
    <mergeCell ref="B340:G340"/>
    <mergeCell ref="G310:G311"/>
    <mergeCell ref="H310:I310"/>
    <mergeCell ref="J310:J311"/>
    <mergeCell ref="K310:L310"/>
    <mergeCell ref="M310:M311"/>
    <mergeCell ref="N310:O310"/>
    <mergeCell ref="Q298:R298"/>
    <mergeCell ref="B309:B311"/>
    <mergeCell ref="C309:C311"/>
    <mergeCell ref="D309:F309"/>
    <mergeCell ref="G309:I309"/>
    <mergeCell ref="J309:L309"/>
    <mergeCell ref="M309:O309"/>
    <mergeCell ref="P309:R309"/>
    <mergeCell ref="D310:D311"/>
    <mergeCell ref="E310:F310"/>
    <mergeCell ref="P297:R297"/>
    <mergeCell ref="D298:D299"/>
    <mergeCell ref="E298:F298"/>
    <mergeCell ref="G298:G299"/>
    <mergeCell ref="H298:I298"/>
    <mergeCell ref="J298:J299"/>
    <mergeCell ref="K298:L298"/>
    <mergeCell ref="M298:M299"/>
    <mergeCell ref="N298:O298"/>
    <mergeCell ref="P298:P299"/>
    <mergeCell ref="L278:M278"/>
    <mergeCell ref="B297:B299"/>
    <mergeCell ref="C297:C299"/>
    <mergeCell ref="D297:F297"/>
    <mergeCell ref="G297:I297"/>
    <mergeCell ref="J297:L297"/>
    <mergeCell ref="M297:O297"/>
    <mergeCell ref="L255:M255"/>
    <mergeCell ref="L273:M273"/>
    <mergeCell ref="L274:M274"/>
    <mergeCell ref="L275:M275"/>
    <mergeCell ref="L276:M276"/>
    <mergeCell ref="L277:M277"/>
    <mergeCell ref="Q236:R236"/>
    <mergeCell ref="L238:N238"/>
    <mergeCell ref="L239:N239"/>
    <mergeCell ref="L240:N240"/>
    <mergeCell ref="L241:N241"/>
    <mergeCell ref="L251:M252"/>
    <mergeCell ref="N251:N252"/>
    <mergeCell ref="O251:O252"/>
    <mergeCell ref="P251:Q251"/>
    <mergeCell ref="K201:R202"/>
    <mergeCell ref="B203:C203"/>
    <mergeCell ref="B236:E237"/>
    <mergeCell ref="F236:F237"/>
    <mergeCell ref="G236:G237"/>
    <mergeCell ref="H236:H237"/>
    <mergeCell ref="I236:I237"/>
    <mergeCell ref="L236:N237"/>
    <mergeCell ref="O236:O237"/>
    <mergeCell ref="P236:P237"/>
    <mergeCell ref="K192:N193"/>
    <mergeCell ref="O192:O193"/>
    <mergeCell ref="P192:P193"/>
    <mergeCell ref="Q192:Q193"/>
    <mergeCell ref="R192:R193"/>
    <mergeCell ref="B198:E198"/>
    <mergeCell ref="K188:N189"/>
    <mergeCell ref="O188:O189"/>
    <mergeCell ref="P188:P189"/>
    <mergeCell ref="Q188:Q189"/>
    <mergeCell ref="R188:R189"/>
    <mergeCell ref="K190:N191"/>
    <mergeCell ref="O190:O191"/>
    <mergeCell ref="P190:P191"/>
    <mergeCell ref="Q190:Q191"/>
    <mergeCell ref="R190:R191"/>
    <mergeCell ref="K184:N185"/>
    <mergeCell ref="O184:O185"/>
    <mergeCell ref="P184:P185"/>
    <mergeCell ref="Q184:Q185"/>
    <mergeCell ref="R184:R185"/>
    <mergeCell ref="K186:N187"/>
    <mergeCell ref="O186:O187"/>
    <mergeCell ref="P186:P187"/>
    <mergeCell ref="Q186:Q187"/>
    <mergeCell ref="R186:R187"/>
    <mergeCell ref="K180:N181"/>
    <mergeCell ref="O180:O181"/>
    <mergeCell ref="P180:P181"/>
    <mergeCell ref="Q180:Q181"/>
    <mergeCell ref="R180:R181"/>
    <mergeCell ref="K182:N183"/>
    <mergeCell ref="O182:O183"/>
    <mergeCell ref="P182:P183"/>
    <mergeCell ref="Q182:Q183"/>
    <mergeCell ref="R182:R183"/>
    <mergeCell ref="K176:N177"/>
    <mergeCell ref="O176:O177"/>
    <mergeCell ref="P176:P177"/>
    <mergeCell ref="Q176:Q177"/>
    <mergeCell ref="R176:R177"/>
    <mergeCell ref="K178:N179"/>
    <mergeCell ref="O178:O179"/>
    <mergeCell ref="P178:P179"/>
    <mergeCell ref="Q178:Q179"/>
    <mergeCell ref="R178:R179"/>
    <mergeCell ref="K172:N173"/>
    <mergeCell ref="O172:O173"/>
    <mergeCell ref="P172:P173"/>
    <mergeCell ref="Q172:Q173"/>
    <mergeCell ref="R172:R173"/>
    <mergeCell ref="K174:N175"/>
    <mergeCell ref="O174:O175"/>
    <mergeCell ref="P174:P175"/>
    <mergeCell ref="Q174:Q175"/>
    <mergeCell ref="R174:R175"/>
    <mergeCell ref="K168:N169"/>
    <mergeCell ref="O168:O169"/>
    <mergeCell ref="P168:P169"/>
    <mergeCell ref="Q168:Q169"/>
    <mergeCell ref="R168:R169"/>
    <mergeCell ref="K170:N171"/>
    <mergeCell ref="O170:O171"/>
    <mergeCell ref="P170:P171"/>
    <mergeCell ref="Q170:Q171"/>
    <mergeCell ref="R170:R171"/>
    <mergeCell ref="O164:O165"/>
    <mergeCell ref="P164:P165"/>
    <mergeCell ref="Q164:Q165"/>
    <mergeCell ref="R164:R165"/>
    <mergeCell ref="K166:N167"/>
    <mergeCell ref="O166:O167"/>
    <mergeCell ref="P166:P167"/>
    <mergeCell ref="Q166:Q167"/>
    <mergeCell ref="R166:R167"/>
    <mergeCell ref="C99:D99"/>
    <mergeCell ref="C100:D100"/>
    <mergeCell ref="C101:D101"/>
    <mergeCell ref="B105:C105"/>
    <mergeCell ref="B164:E164"/>
    <mergeCell ref="K164:N165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2:D82"/>
    <mergeCell ref="K82:L82"/>
    <mergeCell ref="C83:D83"/>
    <mergeCell ref="C84:D84"/>
    <mergeCell ref="C85:D85"/>
    <mergeCell ref="C86:D86"/>
    <mergeCell ref="C79:D79"/>
    <mergeCell ref="K79:L79"/>
    <mergeCell ref="C80:D80"/>
    <mergeCell ref="K80:L80"/>
    <mergeCell ref="C81:D81"/>
    <mergeCell ref="K81:L81"/>
    <mergeCell ref="C75:D75"/>
    <mergeCell ref="C76:D76"/>
    <mergeCell ref="C77:D77"/>
    <mergeCell ref="K77:L77"/>
    <mergeCell ref="C78:D78"/>
    <mergeCell ref="K78:L78"/>
    <mergeCell ref="J69:K69"/>
    <mergeCell ref="O69:P69"/>
    <mergeCell ref="B73:B74"/>
    <mergeCell ref="C73:D74"/>
    <mergeCell ref="E73:E74"/>
    <mergeCell ref="F73:F74"/>
    <mergeCell ref="G73:G74"/>
    <mergeCell ref="H73:H74"/>
    <mergeCell ref="I73:I74"/>
    <mergeCell ref="J66:K66"/>
    <mergeCell ref="O66:P66"/>
    <mergeCell ref="J67:K67"/>
    <mergeCell ref="O67:P67"/>
    <mergeCell ref="J68:K68"/>
    <mergeCell ref="O68:P68"/>
    <mergeCell ref="B63:F63"/>
    <mergeCell ref="J63:K63"/>
    <mergeCell ref="O63:P63"/>
    <mergeCell ref="J64:K64"/>
    <mergeCell ref="O64:P64"/>
    <mergeCell ref="J65:K65"/>
    <mergeCell ref="O65:P65"/>
    <mergeCell ref="B61:F61"/>
    <mergeCell ref="J61:K61"/>
    <mergeCell ref="O61:P61"/>
    <mergeCell ref="B62:F62"/>
    <mergeCell ref="J62:K62"/>
    <mergeCell ref="O62:P62"/>
    <mergeCell ref="B59:F59"/>
    <mergeCell ref="J59:K59"/>
    <mergeCell ref="O59:P59"/>
    <mergeCell ref="B60:F60"/>
    <mergeCell ref="J60:K60"/>
    <mergeCell ref="O60:P60"/>
    <mergeCell ref="B57:F57"/>
    <mergeCell ref="J57:K57"/>
    <mergeCell ref="O57:P57"/>
    <mergeCell ref="B58:F58"/>
    <mergeCell ref="J58:K58"/>
    <mergeCell ref="O58:P58"/>
    <mergeCell ref="B55:F55"/>
    <mergeCell ref="J55:K55"/>
    <mergeCell ref="O55:P55"/>
    <mergeCell ref="B56:F56"/>
    <mergeCell ref="J56:K56"/>
    <mergeCell ref="O56:P56"/>
    <mergeCell ref="Q52:Q53"/>
    <mergeCell ref="R52:R53"/>
    <mergeCell ref="B53:F53"/>
    <mergeCell ref="B54:F54"/>
    <mergeCell ref="J54:K54"/>
    <mergeCell ref="O54:P54"/>
    <mergeCell ref="B51:F51"/>
    <mergeCell ref="B52:F52"/>
    <mergeCell ref="J52:K53"/>
    <mergeCell ref="L52:L53"/>
    <mergeCell ref="M52:M53"/>
    <mergeCell ref="O52:P53"/>
    <mergeCell ref="L45:M45"/>
    <mergeCell ref="L46:M46"/>
    <mergeCell ref="L47:M47"/>
    <mergeCell ref="B48:F48"/>
    <mergeCell ref="B49:F49"/>
    <mergeCell ref="B50:F50"/>
    <mergeCell ref="K34:L34"/>
    <mergeCell ref="K35:L35"/>
    <mergeCell ref="K36:L36"/>
    <mergeCell ref="K37:L37"/>
    <mergeCell ref="K38:L38"/>
    <mergeCell ref="L44:M44"/>
    <mergeCell ref="M31:M32"/>
    <mergeCell ref="N31:N32"/>
    <mergeCell ref="O31:O32"/>
    <mergeCell ref="P31:P32"/>
    <mergeCell ref="Q31:Q32"/>
    <mergeCell ref="K33:L33"/>
    <mergeCell ref="K21:L21"/>
    <mergeCell ref="K22:L22"/>
    <mergeCell ref="K23:L23"/>
    <mergeCell ref="K24:L24"/>
    <mergeCell ref="K25:L25"/>
    <mergeCell ref="J31:J32"/>
    <mergeCell ref="K31:L32"/>
    <mergeCell ref="B6:R6"/>
    <mergeCell ref="B7:R7"/>
    <mergeCell ref="C16:H16"/>
    <mergeCell ref="J18:J19"/>
    <mergeCell ref="K18:L19"/>
    <mergeCell ref="K20:L20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1" fitToHeight="4" orientation="portrait" r:id="rId1"/>
  <headerFooter alignWithMargins="0"/>
  <rowBreaks count="3" manualBreakCount="3">
    <brk id="70" max="18" man="1"/>
    <brk id="232" max="18" man="1"/>
    <brk id="30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</vt:lpstr>
      <vt:lpstr>AP!Área_de_impresión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2025-06-16T21:43:13Z</dcterms:created>
  <dcterms:modified xsi:type="dcterms:W3CDTF">2025-06-16T21:43:34Z</dcterms:modified>
</cp:coreProperties>
</file>