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c\Downloads\"/>
    </mc:Choice>
  </mc:AlternateContent>
  <bookViews>
    <workbookView xWindow="0" yWindow="0" windowWidth="23040" windowHeight="8556"/>
  </bookViews>
  <sheets>
    <sheet name="AP" sheetId="1" r:id="rId1"/>
  </sheets>
  <externalReferences>
    <externalReference r:id="rId2"/>
  </externalReferences>
  <definedNames>
    <definedName name="_xlnm._FilterDatabase" localSheetId="0" hidden="1">AP!$M$115:$N$141</definedName>
    <definedName name="_xlnm.Print_Area" localSheetId="0">AP!$A$1:$S$352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0" i="1" l="1"/>
  <c r="Q350" i="1"/>
  <c r="O350" i="1"/>
  <c r="N350" i="1"/>
  <c r="L350" i="1"/>
  <c r="K350" i="1"/>
  <c r="I350" i="1"/>
  <c r="H350" i="1"/>
  <c r="F350" i="1"/>
  <c r="E350" i="1"/>
  <c r="P349" i="1"/>
  <c r="M349" i="1"/>
  <c r="J349" i="1"/>
  <c r="G349" i="1"/>
  <c r="C349" i="1" s="1"/>
  <c r="D349" i="1"/>
  <c r="P348" i="1"/>
  <c r="M348" i="1"/>
  <c r="J348" i="1"/>
  <c r="G348" i="1"/>
  <c r="C348" i="1" s="1"/>
  <c r="D348" i="1"/>
  <c r="P347" i="1"/>
  <c r="M347" i="1"/>
  <c r="J347" i="1"/>
  <c r="G347" i="1"/>
  <c r="D347" i="1"/>
  <c r="C347" i="1"/>
  <c r="P346" i="1"/>
  <c r="M346" i="1"/>
  <c r="J346" i="1"/>
  <c r="G346" i="1"/>
  <c r="D346" i="1"/>
  <c r="C346" i="1"/>
  <c r="P345" i="1"/>
  <c r="M345" i="1"/>
  <c r="J345" i="1"/>
  <c r="G345" i="1"/>
  <c r="C345" i="1" s="1"/>
  <c r="D345" i="1"/>
  <c r="P344" i="1"/>
  <c r="M344" i="1"/>
  <c r="J344" i="1"/>
  <c r="G344" i="1"/>
  <c r="C344" i="1" s="1"/>
  <c r="D344" i="1"/>
  <c r="P343" i="1"/>
  <c r="M343" i="1"/>
  <c r="J343" i="1"/>
  <c r="G343" i="1"/>
  <c r="D343" i="1"/>
  <c r="C343" i="1"/>
  <c r="P342" i="1"/>
  <c r="M342" i="1"/>
  <c r="J342" i="1"/>
  <c r="G342" i="1"/>
  <c r="D342" i="1"/>
  <c r="C342" i="1"/>
  <c r="P341" i="1"/>
  <c r="M341" i="1"/>
  <c r="J341" i="1"/>
  <c r="G341" i="1"/>
  <c r="C341" i="1" s="1"/>
  <c r="D341" i="1"/>
  <c r="P340" i="1"/>
  <c r="M340" i="1"/>
  <c r="J340" i="1"/>
  <c r="G340" i="1"/>
  <c r="C340" i="1" s="1"/>
  <c r="D340" i="1"/>
  <c r="P339" i="1"/>
  <c r="M339" i="1"/>
  <c r="J339" i="1"/>
  <c r="G339" i="1"/>
  <c r="D339" i="1"/>
  <c r="C339" i="1"/>
  <c r="P338" i="1"/>
  <c r="M338" i="1"/>
  <c r="J338" i="1"/>
  <c r="G338" i="1"/>
  <c r="D338" i="1"/>
  <c r="C338" i="1"/>
  <c r="P337" i="1"/>
  <c r="M337" i="1"/>
  <c r="J337" i="1"/>
  <c r="G337" i="1"/>
  <c r="C337" i="1" s="1"/>
  <c r="D337" i="1"/>
  <c r="P336" i="1"/>
  <c r="M336" i="1"/>
  <c r="J336" i="1"/>
  <c r="G336" i="1"/>
  <c r="C336" i="1" s="1"/>
  <c r="D336" i="1"/>
  <c r="P335" i="1"/>
  <c r="M335" i="1"/>
  <c r="J335" i="1"/>
  <c r="G335" i="1"/>
  <c r="D335" i="1"/>
  <c r="C335" i="1"/>
  <c r="P334" i="1"/>
  <c r="M334" i="1"/>
  <c r="J334" i="1"/>
  <c r="G334" i="1"/>
  <c r="D334" i="1"/>
  <c r="C334" i="1"/>
  <c r="P333" i="1"/>
  <c r="M333" i="1"/>
  <c r="J333" i="1"/>
  <c r="G333" i="1"/>
  <c r="C333" i="1" s="1"/>
  <c r="D333" i="1"/>
  <c r="P332" i="1"/>
  <c r="M332" i="1"/>
  <c r="J332" i="1"/>
  <c r="G332" i="1"/>
  <c r="C332" i="1" s="1"/>
  <c r="D332" i="1"/>
  <c r="P331" i="1"/>
  <c r="M331" i="1"/>
  <c r="J331" i="1"/>
  <c r="G331" i="1"/>
  <c r="D331" i="1"/>
  <c r="C331" i="1"/>
  <c r="P330" i="1"/>
  <c r="M330" i="1"/>
  <c r="J330" i="1"/>
  <c r="G330" i="1"/>
  <c r="D330" i="1"/>
  <c r="C330" i="1"/>
  <c r="P329" i="1"/>
  <c r="M329" i="1"/>
  <c r="J329" i="1"/>
  <c r="G329" i="1"/>
  <c r="C329" i="1" s="1"/>
  <c r="D329" i="1"/>
  <c r="P328" i="1"/>
  <c r="M328" i="1"/>
  <c r="J328" i="1"/>
  <c r="G328" i="1"/>
  <c r="C328" i="1" s="1"/>
  <c r="D328" i="1"/>
  <c r="P327" i="1"/>
  <c r="M327" i="1"/>
  <c r="J327" i="1"/>
  <c r="G327" i="1"/>
  <c r="D327" i="1"/>
  <c r="C327" i="1"/>
  <c r="P326" i="1"/>
  <c r="M326" i="1"/>
  <c r="J326" i="1"/>
  <c r="G326" i="1"/>
  <c r="D326" i="1"/>
  <c r="C326" i="1"/>
  <c r="P325" i="1"/>
  <c r="M325" i="1"/>
  <c r="J325" i="1"/>
  <c r="G325" i="1"/>
  <c r="C325" i="1" s="1"/>
  <c r="D325" i="1"/>
  <c r="P324" i="1"/>
  <c r="P350" i="1" s="1"/>
  <c r="M324" i="1"/>
  <c r="M350" i="1" s="1"/>
  <c r="J324" i="1"/>
  <c r="J350" i="1" s="1"/>
  <c r="G324" i="1"/>
  <c r="G350" i="1" s="1"/>
  <c r="D324" i="1"/>
  <c r="D350" i="1" s="1"/>
  <c r="R317" i="1"/>
  <c r="Q317" i="1"/>
  <c r="O317" i="1"/>
  <c r="N317" i="1"/>
  <c r="L317" i="1"/>
  <c r="K317" i="1"/>
  <c r="I317" i="1"/>
  <c r="H317" i="1"/>
  <c r="F317" i="1"/>
  <c r="E317" i="1"/>
  <c r="P316" i="1"/>
  <c r="M316" i="1"/>
  <c r="J316" i="1"/>
  <c r="G316" i="1"/>
  <c r="D316" i="1"/>
  <c r="C316" i="1"/>
  <c r="P315" i="1"/>
  <c r="M315" i="1"/>
  <c r="J315" i="1"/>
  <c r="G315" i="1"/>
  <c r="D315" i="1"/>
  <c r="C315" i="1"/>
  <c r="P314" i="1"/>
  <c r="M314" i="1"/>
  <c r="J314" i="1"/>
  <c r="G314" i="1"/>
  <c r="C314" i="1" s="1"/>
  <c r="D314" i="1"/>
  <c r="P313" i="1"/>
  <c r="M313" i="1"/>
  <c r="M317" i="1" s="1"/>
  <c r="J313" i="1"/>
  <c r="G313" i="1"/>
  <c r="C313" i="1" s="1"/>
  <c r="D313" i="1"/>
  <c r="P312" i="1"/>
  <c r="P317" i="1" s="1"/>
  <c r="M312" i="1"/>
  <c r="J312" i="1"/>
  <c r="G312" i="1"/>
  <c r="G317" i="1" s="1"/>
  <c r="D312" i="1"/>
  <c r="C312" i="1"/>
  <c r="P311" i="1"/>
  <c r="M311" i="1"/>
  <c r="J311" i="1"/>
  <c r="J317" i="1" s="1"/>
  <c r="G311" i="1"/>
  <c r="D311" i="1"/>
  <c r="D317" i="1" s="1"/>
  <c r="C311" i="1"/>
  <c r="I304" i="1"/>
  <c r="H304" i="1"/>
  <c r="F303" i="1"/>
  <c r="G303" i="1" s="1"/>
  <c r="F302" i="1"/>
  <c r="F301" i="1"/>
  <c r="G301" i="1" s="1"/>
  <c r="F300" i="1"/>
  <c r="G300" i="1" s="1"/>
  <c r="F299" i="1"/>
  <c r="G299" i="1" s="1"/>
  <c r="F298" i="1"/>
  <c r="F297" i="1"/>
  <c r="F296" i="1"/>
  <c r="G296" i="1" s="1"/>
  <c r="F295" i="1"/>
  <c r="G295" i="1" s="1"/>
  <c r="F294" i="1"/>
  <c r="F293" i="1"/>
  <c r="G293" i="1" s="1"/>
  <c r="F292" i="1"/>
  <c r="G292" i="1" s="1"/>
  <c r="O291" i="1"/>
  <c r="P291" i="1" s="1"/>
  <c r="N291" i="1"/>
  <c r="F291" i="1"/>
  <c r="P290" i="1"/>
  <c r="F290" i="1"/>
  <c r="G290" i="1" s="1"/>
  <c r="P289" i="1"/>
  <c r="F289" i="1"/>
  <c r="P288" i="1"/>
  <c r="F288" i="1"/>
  <c r="G288" i="1" s="1"/>
  <c r="P287" i="1"/>
  <c r="F287" i="1"/>
  <c r="P286" i="1"/>
  <c r="F286" i="1"/>
  <c r="G286" i="1" s="1"/>
  <c r="P285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Q266" i="1"/>
  <c r="P266" i="1"/>
  <c r="F266" i="1"/>
  <c r="N265" i="1"/>
  <c r="F265" i="1"/>
  <c r="N264" i="1"/>
  <c r="N266" i="1" s="1"/>
  <c r="F264" i="1"/>
  <c r="F263" i="1"/>
  <c r="F262" i="1"/>
  <c r="F261" i="1"/>
  <c r="F260" i="1"/>
  <c r="F259" i="1"/>
  <c r="F258" i="1"/>
  <c r="F257" i="1"/>
  <c r="F256" i="1"/>
  <c r="F255" i="1"/>
  <c r="F254" i="1"/>
  <c r="F304" i="1" s="1"/>
  <c r="R253" i="1"/>
  <c r="Q253" i="1"/>
  <c r="F253" i="1"/>
  <c r="O252" i="1"/>
  <c r="F252" i="1"/>
  <c r="O251" i="1"/>
  <c r="F251" i="1"/>
  <c r="O250" i="1"/>
  <c r="F250" i="1"/>
  <c r="O249" i="1"/>
  <c r="O253" i="1" s="1"/>
  <c r="F249" i="1"/>
  <c r="I241" i="1"/>
  <c r="H241" i="1"/>
  <c r="H242" i="1" s="1"/>
  <c r="G241" i="1"/>
  <c r="F241" i="1"/>
  <c r="F242" i="1" s="1"/>
  <c r="E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41" i="1" s="1"/>
  <c r="D216" i="1"/>
  <c r="D215" i="1"/>
  <c r="I209" i="1"/>
  <c r="H209" i="1"/>
  <c r="F208" i="1"/>
  <c r="F207" i="1"/>
  <c r="F206" i="1"/>
  <c r="R205" i="1"/>
  <c r="Q205" i="1"/>
  <c r="F205" i="1"/>
  <c r="F204" i="1"/>
  <c r="O203" i="1"/>
  <c r="F203" i="1"/>
  <c r="F202" i="1"/>
  <c r="O201" i="1"/>
  <c r="F201" i="1"/>
  <c r="F200" i="1"/>
  <c r="O199" i="1"/>
  <c r="F199" i="1"/>
  <c r="F198" i="1"/>
  <c r="O197" i="1"/>
  <c r="F197" i="1"/>
  <c r="F196" i="1"/>
  <c r="O195" i="1"/>
  <c r="F195" i="1"/>
  <c r="F194" i="1"/>
  <c r="O193" i="1"/>
  <c r="F193" i="1"/>
  <c r="F192" i="1"/>
  <c r="O191" i="1"/>
  <c r="F191" i="1"/>
  <c r="F190" i="1"/>
  <c r="O189" i="1"/>
  <c r="F189" i="1"/>
  <c r="F188" i="1"/>
  <c r="O187" i="1"/>
  <c r="F187" i="1"/>
  <c r="F186" i="1"/>
  <c r="O185" i="1"/>
  <c r="F185" i="1"/>
  <c r="F184" i="1"/>
  <c r="O183" i="1"/>
  <c r="F183" i="1"/>
  <c r="F182" i="1"/>
  <c r="O181" i="1"/>
  <c r="F181" i="1"/>
  <c r="F180" i="1"/>
  <c r="O179" i="1"/>
  <c r="F179" i="1"/>
  <c r="F178" i="1"/>
  <c r="O177" i="1"/>
  <c r="F177" i="1"/>
  <c r="F176" i="1"/>
  <c r="R163" i="1"/>
  <c r="Q163" i="1"/>
  <c r="O162" i="1"/>
  <c r="E162" i="1"/>
  <c r="E163" i="1" s="1"/>
  <c r="D162" i="1"/>
  <c r="O161" i="1"/>
  <c r="C161" i="1"/>
  <c r="O160" i="1"/>
  <c r="C160" i="1"/>
  <c r="O159" i="1"/>
  <c r="C159" i="1"/>
  <c r="O158" i="1"/>
  <c r="C158" i="1"/>
  <c r="O157" i="1"/>
  <c r="C157" i="1"/>
  <c r="C162" i="1" s="1"/>
  <c r="D163" i="1" s="1"/>
  <c r="O156" i="1"/>
  <c r="C156" i="1"/>
  <c r="I143" i="1"/>
  <c r="H143" i="1"/>
  <c r="G143" i="1"/>
  <c r="F143" i="1"/>
  <c r="E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43" i="1" s="1"/>
  <c r="D118" i="1"/>
  <c r="D117" i="1"/>
  <c r="I112" i="1"/>
  <c r="H112" i="1"/>
  <c r="G112" i="1"/>
  <c r="F112" i="1"/>
  <c r="E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N95" i="1"/>
  <c r="O95" i="1" s="1"/>
  <c r="M95" i="1"/>
  <c r="C95" i="1"/>
  <c r="O94" i="1"/>
  <c r="C94" i="1"/>
  <c r="O93" i="1"/>
  <c r="C93" i="1"/>
  <c r="O92" i="1"/>
  <c r="C92" i="1"/>
  <c r="O91" i="1"/>
  <c r="C91" i="1"/>
  <c r="O90" i="1"/>
  <c r="C90" i="1"/>
  <c r="O89" i="1"/>
  <c r="C89" i="1"/>
  <c r="C112" i="1" s="1"/>
  <c r="C88" i="1"/>
  <c r="C87" i="1"/>
  <c r="C86" i="1"/>
  <c r="Q81" i="1"/>
  <c r="L81" i="1"/>
  <c r="M80" i="1" s="1"/>
  <c r="R80" i="1"/>
  <c r="R79" i="1"/>
  <c r="R78" i="1"/>
  <c r="R77" i="1"/>
  <c r="M77" i="1"/>
  <c r="R76" i="1"/>
  <c r="R75" i="1"/>
  <c r="G75" i="1"/>
  <c r="H72" i="1" s="1"/>
  <c r="R74" i="1"/>
  <c r="M74" i="1"/>
  <c r="R73" i="1"/>
  <c r="R72" i="1"/>
  <c r="M72" i="1"/>
  <c r="R71" i="1"/>
  <c r="R70" i="1"/>
  <c r="R69" i="1"/>
  <c r="M69" i="1"/>
  <c r="H69" i="1"/>
  <c r="R68" i="1"/>
  <c r="M68" i="1"/>
  <c r="R67" i="1"/>
  <c r="H67" i="1"/>
  <c r="R66" i="1"/>
  <c r="M66" i="1"/>
  <c r="R65" i="1"/>
  <c r="R81" i="1" s="1"/>
  <c r="H63" i="1"/>
  <c r="H61" i="1"/>
  <c r="O59" i="1"/>
  <c r="N59" i="1"/>
  <c r="O57" i="1" s="1"/>
  <c r="O58" i="1"/>
  <c r="O56" i="1"/>
  <c r="Q44" i="1"/>
  <c r="P44" i="1"/>
  <c r="O44" i="1"/>
  <c r="N44" i="1"/>
  <c r="M44" i="1"/>
  <c r="K43" i="1"/>
  <c r="K42" i="1"/>
  <c r="K41" i="1"/>
  <c r="K40" i="1"/>
  <c r="K39" i="1"/>
  <c r="K38" i="1"/>
  <c r="K44" i="1" s="1"/>
  <c r="K26" i="1"/>
  <c r="P185" i="1" l="1"/>
  <c r="G206" i="1"/>
  <c r="G181" i="1"/>
  <c r="P160" i="1"/>
  <c r="G176" i="1"/>
  <c r="P181" i="1"/>
  <c r="P197" i="1"/>
  <c r="O264" i="1"/>
  <c r="O265" i="1"/>
  <c r="G177" i="1"/>
  <c r="G294" i="1"/>
  <c r="G302" i="1"/>
  <c r="G196" i="1"/>
  <c r="P183" i="1"/>
  <c r="P158" i="1"/>
  <c r="G179" i="1"/>
  <c r="G297" i="1"/>
  <c r="G191" i="1"/>
  <c r="G144" i="1"/>
  <c r="E144" i="1"/>
  <c r="I144" i="1"/>
  <c r="P177" i="1"/>
  <c r="F144" i="1"/>
  <c r="G178" i="1"/>
  <c r="G189" i="1"/>
  <c r="P251" i="1"/>
  <c r="P249" i="1"/>
  <c r="P252" i="1"/>
  <c r="P250" i="1"/>
  <c r="H144" i="1"/>
  <c r="P162" i="1"/>
  <c r="P179" i="1"/>
  <c r="P195" i="1"/>
  <c r="G242" i="1"/>
  <c r="E242" i="1"/>
  <c r="I242" i="1"/>
  <c r="G285" i="1"/>
  <c r="G281" i="1"/>
  <c r="G277" i="1"/>
  <c r="G273" i="1"/>
  <c r="G269" i="1"/>
  <c r="G261" i="1"/>
  <c r="G257" i="1"/>
  <c r="G252" i="1"/>
  <c r="G250" i="1"/>
  <c r="G287" i="1"/>
  <c r="G280" i="1"/>
  <c r="G276" i="1"/>
  <c r="G268" i="1"/>
  <c r="G264" i="1"/>
  <c r="G256" i="1"/>
  <c r="G284" i="1"/>
  <c r="G272" i="1"/>
  <c r="G266" i="1"/>
  <c r="G260" i="1"/>
  <c r="G289" i="1"/>
  <c r="G283" i="1"/>
  <c r="G279" i="1"/>
  <c r="G275" i="1"/>
  <c r="G271" i="1"/>
  <c r="G267" i="1"/>
  <c r="G263" i="1"/>
  <c r="G259" i="1"/>
  <c r="G255" i="1"/>
  <c r="G253" i="1"/>
  <c r="G251" i="1"/>
  <c r="G249" i="1"/>
  <c r="G291" i="1"/>
  <c r="G282" i="1"/>
  <c r="G278" i="1"/>
  <c r="G274" i="1"/>
  <c r="G270" i="1"/>
  <c r="G265" i="1"/>
  <c r="G262" i="1"/>
  <c r="G258" i="1"/>
  <c r="G254" i="1"/>
  <c r="G298" i="1"/>
  <c r="C317" i="1"/>
  <c r="F209" i="1"/>
  <c r="G186" i="1" s="1"/>
  <c r="H64" i="1"/>
  <c r="M67" i="1"/>
  <c r="H70" i="1"/>
  <c r="M78" i="1"/>
  <c r="H73" i="1"/>
  <c r="O163" i="1"/>
  <c r="P156" i="1" s="1"/>
  <c r="H65" i="1"/>
  <c r="M70" i="1"/>
  <c r="M65" i="1"/>
  <c r="H68" i="1"/>
  <c r="M73" i="1"/>
  <c r="M75" i="1"/>
  <c r="M79" i="1"/>
  <c r="H71" i="1"/>
  <c r="C324" i="1"/>
  <c r="C350" i="1" s="1"/>
  <c r="H60" i="1"/>
  <c r="H66" i="1"/>
  <c r="M71" i="1"/>
  <c r="H74" i="1"/>
  <c r="M76" i="1"/>
  <c r="O205" i="1"/>
  <c r="P199" i="1" s="1"/>
  <c r="H62" i="1"/>
  <c r="M81" i="1" l="1"/>
  <c r="G304" i="1"/>
  <c r="G180" i="1"/>
  <c r="G205" i="1"/>
  <c r="O266" i="1"/>
  <c r="H75" i="1"/>
  <c r="I75" i="1" s="1"/>
  <c r="G199" i="1"/>
  <c r="G194" i="1"/>
  <c r="P203" i="1"/>
  <c r="G208" i="1"/>
  <c r="G200" i="1"/>
  <c r="G207" i="1"/>
  <c r="G190" i="1"/>
  <c r="P189" i="1"/>
  <c r="P193" i="1"/>
  <c r="P187" i="1"/>
  <c r="P205" i="1" s="1"/>
  <c r="G192" i="1"/>
  <c r="P191" i="1"/>
  <c r="G201" i="1"/>
  <c r="G188" i="1"/>
  <c r="G198" i="1"/>
  <c r="G203" i="1"/>
  <c r="G197" i="1"/>
  <c r="P253" i="1"/>
  <c r="G195" i="1"/>
  <c r="G204" i="1"/>
  <c r="G193" i="1"/>
  <c r="G202" i="1"/>
  <c r="P157" i="1"/>
  <c r="P159" i="1"/>
  <c r="P163" i="1" s="1"/>
  <c r="P161" i="1"/>
  <c r="P201" i="1"/>
  <c r="G185" i="1"/>
  <c r="G184" i="1"/>
  <c r="G183" i="1"/>
  <c r="G182" i="1"/>
  <c r="G209" i="1" s="1"/>
  <c r="G187" i="1"/>
</calcChain>
</file>

<file path=xl/sharedStrings.xml><?xml version="1.0" encoding="utf-8"?>
<sst xmlns="http://schemas.openxmlformats.org/spreadsheetml/2006/main" count="512" uniqueCount="218">
  <si>
    <t>REPORTE ESTADÍSTICO DE ACCIONES PREVENTIVAS REALIZADAS POR LOS CENTROS EMERGENCIA MUJER</t>
  </si>
  <si>
    <t>Periodo: Enero - Junio, 2025 (Preliminar)</t>
  </si>
  <si>
    <t>Periodo: 2021</t>
  </si>
  <si>
    <r>
      <rPr>
        <b/>
        <sz val="14"/>
        <color theme="1"/>
        <rFont val="Arial Narrow"/>
        <family val="2"/>
      </rPr>
      <t>Figura N°1:</t>
    </r>
    <r>
      <rPr>
        <sz val="14"/>
        <color theme="1"/>
        <rFont val="Arial Narrow"/>
        <family val="2"/>
      </rPr>
      <t xml:space="preserve"> Acciones preventivas según departamento, </t>
    </r>
    <r>
      <rPr>
        <b/>
        <sz val="14"/>
        <color theme="1"/>
        <rFont val="Arial Narrow"/>
        <family val="2"/>
      </rPr>
      <t>Enero - Junio 2025 (preliminar)</t>
    </r>
  </si>
  <si>
    <t>Mes</t>
  </si>
  <si>
    <t>Total</t>
  </si>
  <si>
    <t>Enero</t>
  </si>
  <si>
    <t>Febrero</t>
  </si>
  <si>
    <t>Marzo</t>
  </si>
  <si>
    <t>Abril</t>
  </si>
  <si>
    <t>Mayo</t>
  </si>
  <si>
    <t>Junio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</si>
  <si>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</si>
  <si>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</si>
  <si>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</si>
  <si>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</si>
  <si>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</si>
  <si>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</si>
  <si>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</si>
  <si>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318 a 1 110 acciones</t>
  </si>
  <si>
    <t>1 111 a 1 902 acciones</t>
  </si>
  <si>
    <t>1 903 a 2 695 acciones</t>
  </si>
  <si>
    <t>2696 a 3 487 acciones</t>
  </si>
  <si>
    <t>3 488 a 4 279 acciones</t>
  </si>
  <si>
    <t>4 280 a 10 072 acciones</t>
  </si>
  <si>
    <t>Participación del Programa Nacional Warmi Ñan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</si>
  <si>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</si>
  <si>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</si>
  <si>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</si>
  <si>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</si>
  <si>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</si>
  <si>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</si>
  <si>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</si>
  <si>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</si>
  <si>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</si>
  <si>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</si>
  <si>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Warmi Ñan</t>
  </si>
  <si>
    <t>Institución que invitó al Programa Nacional Warmi Ñan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</si>
  <si>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</si>
  <si>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</si>
  <si>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</si>
  <si>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</si>
  <si>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</si>
  <si>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</si>
  <si>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</si>
  <si>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</si>
  <si>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</si>
  <si>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</si>
  <si>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</si>
  <si>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</si>
  <si>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</si>
  <si>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</si>
  <si>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</si>
  <si>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</si>
  <si>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</si>
  <si>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</si>
  <si>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</si>
  <si>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</si>
  <si>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</si>
  <si>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</si>
  <si>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</si>
  <si>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</si>
  <si>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</si>
  <si>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</si>
  <si>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</si>
  <si>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</si>
  <si>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</si>
  <si>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Áncash</t>
  </si>
  <si>
    <t>Apurímac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</si>
  <si>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</si>
  <si>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</si>
  <si>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</si>
  <si>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</si>
  <si>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</si>
  <si>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</si>
  <si>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</si>
  <si>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</si>
  <si>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</si>
  <si>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</si>
  <si>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</si>
  <si>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</si>
  <si>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</si>
  <si>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</si>
  <si>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</si>
  <si>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</si>
  <si>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</si>
  <si>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</si>
  <si>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</si>
  <si>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</si>
  <si>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</si>
  <si>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</si>
  <si>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</si>
  <si>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</si>
  <si>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</t>
  </si>
  <si>
    <t>Región de ubicación del CEM</t>
  </si>
  <si>
    <t>Total de acciones preventivas</t>
  </si>
  <si>
    <t>2025 *</t>
  </si>
  <si>
    <t>* Información estadística preliminar a junio de 2025.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</si>
  <si>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</si>
  <si>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</si>
  <si>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</si>
  <si>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</si>
  <si>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</si>
  <si>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</si>
  <si>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</si>
  <si>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</si>
  <si>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</si>
  <si>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</si>
  <si>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</si>
  <si>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</si>
  <si>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</si>
  <si>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</si>
  <si>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</si>
  <si>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</si>
  <si>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</si>
  <si>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</si>
  <si>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</si>
  <si>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</si>
  <si>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</si>
  <si>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</si>
  <si>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</si>
  <si>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</si>
  <si>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</si>
  <si>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</si>
  <si>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</si>
  <si>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</si>
  <si>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</si>
  <si>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</si>
  <si>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</si>
  <si>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</si>
  <si>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</si>
  <si>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</si>
  <si>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</si>
  <si>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</si>
  <si>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</si>
  <si>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</si>
  <si>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</si>
  <si>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</si>
  <si>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</si>
  <si>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</si>
  <si>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</si>
  <si>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</si>
  <si>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</si>
  <si>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  <r>
      <rPr>
        <b/>
        <sz val="12"/>
        <color theme="1"/>
        <rFont val="Arial Narrow"/>
        <family val="2"/>
      </rPr>
      <t>, Enero - Junio 2025 (preliminar)</t>
    </r>
  </si>
  <si>
    <t>Total de personas informadas</t>
  </si>
  <si>
    <t>6 046 a 20 038 personas</t>
  </si>
  <si>
    <t>20 039 a 34 030 personas</t>
  </si>
  <si>
    <t>34 031 a 48 023 personas</t>
  </si>
  <si>
    <t>48 024 a 62 015 personas</t>
  </si>
  <si>
    <t>62 016 a 76 007 personas</t>
  </si>
  <si>
    <t>76 008 a 166 763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</si>
  <si>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</si>
  <si>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</si>
  <si>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</si>
  <si>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</si>
  <si>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</si>
  <si>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</si>
  <si>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</si>
  <si>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</si>
  <si>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</si>
  <si>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</si>
  <si>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</si>
  <si>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</si>
  <si>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</si>
  <si>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</si>
  <si>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</si>
  <si>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</si>
  <si>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</si>
  <si>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</si>
  <si>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</si>
  <si>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</si>
  <si>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</si>
  <si>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</si>
  <si>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</si>
  <si>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</si>
  <si>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</si>
  <si>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</si>
  <si>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</si>
  <si>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</si>
  <si>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</si>
  <si>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</si>
  <si>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</si>
  <si>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</si>
  <si>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</si>
  <si>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</si>
  <si>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</si>
  <si>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</si>
  <si>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</si>
  <si>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</si>
  <si>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</si>
  <si>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</si>
  <si>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</si>
  <si>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</si>
  <si>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</si>
  <si>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</si>
  <si>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</si>
  <si>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</si>
  <si>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</si>
  <si>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</si>
  <si>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</si>
  <si>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</si>
  <si>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</si>
  <si>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</si>
  <si>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</si>
  <si>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</si>
  <si>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</si>
  <si>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</si>
  <si>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</si>
  <si>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</si>
  <si>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</si>
  <si>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</si>
  <si>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</si>
  <si>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</si>
  <si>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</si>
  <si>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</si>
  <si>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</si>
  <si>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</si>
  <si>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Warmi Ñan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</si>
</sst>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Univers"/>
      <family val="2"/>
    </font>
    <font>
      <sz val="1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0"/>
      <name val="Arial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4" fillId="0" borderId="0" applyBorder="0"/>
    <xf numFmtId="0" fontId="26" fillId="0" borderId="0"/>
    <xf numFmtId="9" fontId="7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wrapText="1"/>
    </xf>
    <xf numFmtId="0" fontId="17" fillId="4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5" fillId="8" borderId="7" xfId="3" applyFont="1" applyFill="1" applyBorder="1" applyAlignment="1">
      <alignment horizontal="center" vertical="center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7" fillId="9" borderId="0" xfId="4" applyFont="1" applyFill="1"/>
    <xf numFmtId="3" fontId="27" fillId="0" borderId="8" xfId="3" applyNumberFormat="1" applyFont="1" applyBorder="1" applyAlignment="1">
      <alignment horizontal="left" vertical="center"/>
    </xf>
    <xf numFmtId="3" fontId="27" fillId="0" borderId="7" xfId="3" applyNumberFormat="1" applyFont="1" applyBorder="1" applyAlignment="1">
      <alignment horizontal="left" vertical="center"/>
    </xf>
    <xf numFmtId="0" fontId="27" fillId="10" borderId="0" xfId="4" applyFont="1" applyFill="1"/>
    <xf numFmtId="0" fontId="27" fillId="11" borderId="0" xfId="4" applyFont="1" applyFill="1"/>
    <xf numFmtId="0" fontId="27" fillId="12" borderId="0" xfId="4" applyFont="1" applyFill="1"/>
    <xf numFmtId="0" fontId="27" fillId="13" borderId="0" xfId="4" applyFont="1" applyFill="1"/>
    <xf numFmtId="0" fontId="27" fillId="14" borderId="0" xfId="4" applyFont="1" applyFill="1"/>
    <xf numFmtId="0" fontId="20" fillId="4" borderId="0" xfId="0" applyFont="1" applyFill="1" applyAlignment="1">
      <alignment horizontal="left" vertical="center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left" vertical="center" wrapText="1"/>
    </xf>
    <xf numFmtId="3" fontId="23" fillId="16" borderId="3" xfId="0" applyNumberFormat="1" applyFont="1" applyFill="1" applyBorder="1" applyAlignment="1">
      <alignment horizontal="center" vertical="center" wrapText="1"/>
    </xf>
    <xf numFmtId="164" fontId="21" fillId="16" borderId="3" xfId="1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Continuous" vertical="center" wrapText="1"/>
    </xf>
    <xf numFmtId="3" fontId="22" fillId="6" borderId="5" xfId="0" applyNumberFormat="1" applyFont="1" applyFill="1" applyBorder="1" applyAlignment="1">
      <alignment horizontal="centerContinuous" vertical="center" wrapText="1"/>
    </xf>
    <xf numFmtId="164" fontId="22" fillId="6" borderId="5" xfId="1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 wrapText="1"/>
    </xf>
    <xf numFmtId="3" fontId="20" fillId="4" borderId="0" xfId="0" applyNumberFormat="1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0" fontId="4" fillId="4" borderId="4" xfId="1" applyNumberFormat="1" applyFont="1" applyFill="1" applyBorder="1" applyAlignment="1">
      <alignment horizontal="center" vertical="center" wrapText="1"/>
    </xf>
    <xf numFmtId="10" fontId="22" fillId="6" borderId="5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30" fillId="17" borderId="0" xfId="2" applyFont="1" applyFill="1" applyAlignment="1">
      <alignment vertical="top"/>
    </xf>
    <xf numFmtId="0" fontId="31" fillId="18" borderId="10" xfId="2" applyFont="1" applyFill="1" applyBorder="1" applyAlignment="1">
      <alignment horizontal="center" vertical="center" wrapText="1"/>
    </xf>
    <xf numFmtId="0" fontId="31" fillId="18" borderId="11" xfId="2" applyFont="1" applyFill="1" applyBorder="1" applyAlignment="1">
      <alignment horizontal="center" vertical="center" wrapText="1"/>
    </xf>
    <xf numFmtId="0" fontId="31" fillId="18" borderId="12" xfId="2" applyFont="1" applyFill="1" applyBorder="1" applyAlignment="1">
      <alignment horizontal="center" vertical="center" wrapText="1"/>
    </xf>
    <xf numFmtId="0" fontId="31" fillId="18" borderId="13" xfId="2" applyFont="1" applyFill="1" applyBorder="1" applyAlignment="1">
      <alignment horizontal="center" vertical="center" wrapText="1"/>
    </xf>
    <xf numFmtId="3" fontId="20" fillId="0" borderId="14" xfId="2" applyNumberFormat="1" applyFont="1" applyBorder="1" applyAlignment="1">
      <alignment horizontal="left" vertical="center"/>
    </xf>
    <xf numFmtId="3" fontId="31" fillId="0" borderId="14" xfId="2" applyNumberFormat="1" applyFont="1" applyBorder="1" applyAlignment="1">
      <alignment horizontal="center" vertical="center"/>
    </xf>
    <xf numFmtId="3" fontId="22" fillId="0" borderId="14" xfId="2" applyNumberFormat="1" applyFont="1" applyBorder="1" applyAlignment="1">
      <alignment horizontal="left" vertical="center"/>
    </xf>
    <xf numFmtId="3" fontId="22" fillId="0" borderId="14" xfId="2" applyNumberFormat="1" applyFont="1" applyBorder="1" applyAlignment="1">
      <alignment horizontal="center" vertical="center"/>
    </xf>
    <xf numFmtId="3" fontId="4" fillId="0" borderId="14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20" fillId="0" borderId="15" xfId="2" applyNumberFormat="1" applyFont="1" applyBorder="1" applyAlignment="1">
      <alignment horizontal="left" vertical="center"/>
    </xf>
    <xf numFmtId="3" fontId="22" fillId="0" borderId="15" xfId="2" applyNumberFormat="1" applyFont="1" applyBorder="1" applyAlignment="1">
      <alignment horizontal="left" vertical="center"/>
    </xf>
    <xf numFmtId="3" fontId="4" fillId="0" borderId="15" xfId="2" applyNumberFormat="1" applyFont="1" applyBorder="1" applyAlignment="1">
      <alignment horizontal="center" vertical="center"/>
    </xf>
    <xf numFmtId="0" fontId="32" fillId="8" borderId="16" xfId="2" applyFont="1" applyFill="1" applyBorder="1" applyAlignment="1">
      <alignment horizontal="centerContinuous" vertical="center"/>
    </xf>
    <xf numFmtId="164" fontId="22" fillId="0" borderId="16" xfId="5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3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0" fontId="32" fillId="8" borderId="16" xfId="2" applyFont="1" applyFill="1" applyBorder="1" applyAlignment="1">
      <alignment horizontal="center" vertical="center"/>
    </xf>
    <xf numFmtId="164" fontId="32" fillId="0" borderId="16" xfId="5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164" fontId="22" fillId="19" borderId="5" xfId="1" applyNumberFormat="1" applyFont="1" applyFill="1" applyBorder="1" applyAlignment="1">
      <alignment horizontal="center" vertical="center"/>
    </xf>
    <xf numFmtId="3" fontId="22" fillId="19" borderId="5" xfId="0" applyNumberFormat="1" applyFont="1" applyFill="1" applyBorder="1" applyAlignment="1">
      <alignment horizontal="center" vertical="center"/>
    </xf>
    <xf numFmtId="0" fontId="7" fillId="20" borderId="0" xfId="2" applyFill="1" applyAlignment="1">
      <alignment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64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2" fillId="6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18" borderId="12" xfId="2" applyFont="1" applyFill="1" applyBorder="1" applyAlignment="1">
      <alignment horizontal="center" vertical="top" wrapText="1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7" fillId="9" borderId="18" xfId="4" applyFont="1" applyFill="1" applyBorder="1"/>
    <xf numFmtId="0" fontId="27" fillId="10" borderId="18" xfId="4" applyFont="1" applyFill="1" applyBorder="1"/>
    <xf numFmtId="0" fontId="27" fillId="11" borderId="18" xfId="4" applyFont="1" applyFill="1" applyBorder="1"/>
    <xf numFmtId="0" fontId="27" fillId="12" borderId="18" xfId="4" applyFont="1" applyFill="1" applyBorder="1"/>
    <xf numFmtId="0" fontId="22" fillId="6" borderId="5" xfId="0" applyFont="1" applyFill="1" applyBorder="1" applyAlignment="1">
      <alignment horizontal="left" vertical="center" wrapText="1"/>
    </xf>
    <xf numFmtId="0" fontId="27" fillId="13" borderId="18" xfId="4" applyFont="1" applyFill="1" applyBorder="1"/>
    <xf numFmtId="0" fontId="27" fillId="14" borderId="19" xfId="4" applyFont="1" applyFill="1" applyBorder="1"/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22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1" fillId="4" borderId="23" xfId="0" applyFont="1" applyFill="1" applyBorder="1" applyAlignment="1">
      <alignment horizontal="left" vertical="center" wrapText="1"/>
    </xf>
    <xf numFmtId="0" fontId="28" fillId="15" borderId="6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2" fillId="6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41" fillId="2" borderId="0" xfId="0" applyFont="1" applyFill="1"/>
  </cellXfs>
  <cellStyles count="6">
    <cellStyle name="Normal" xfId="0" builtinId="0"/>
    <cellStyle name="Normal 2 2" xfId="3"/>
    <cellStyle name="Normal 2 3" xfId="2"/>
    <cellStyle name="Normal 2 4" xfId="4"/>
    <cellStyle name="Porcentaje" xfId="1" builtinId="5"/>
    <cellStyle name="Porcentaje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83-47E8-B2DB-7E8F59D854CF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83-47E8-B2DB-7E8F59D85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AP!$J$20:$J$25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AP!$K$20:$K$25</c:f>
              <c:numCache>
                <c:formatCode>#,##0</c:formatCode>
                <c:ptCount val="6"/>
                <c:pt idx="0">
                  <c:v>5428</c:v>
                </c:pt>
                <c:pt idx="1">
                  <c:v>6838</c:v>
                </c:pt>
                <c:pt idx="2">
                  <c:v>9194</c:v>
                </c:pt>
                <c:pt idx="3">
                  <c:v>9092</c:v>
                </c:pt>
                <c:pt idx="4">
                  <c:v>10499</c:v>
                </c:pt>
                <c:pt idx="5">
                  <c:v>10639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3-47E8-B2DB-7E8F59D85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AP!$D$162:$E$162</c:f>
              <c:strCache>
                <c:ptCount val="2"/>
                <c:pt idx="0">
                  <c:v>524 222</c:v>
                </c:pt>
                <c:pt idx="1">
                  <c:v>340 277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6E20-41DF-8DFB-97B2C6EBC66E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6E20-41DF-8DFB-97B2C6EBC66E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0-41DF-8DFB-97B2C6EBC66E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0-41DF-8DFB-97B2C6EBC6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AP!$D$155:$E$155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AP!$D$162:$E$162</c:f>
              <c:numCache>
                <c:formatCode>#,##0</c:formatCode>
                <c:ptCount val="2"/>
                <c:pt idx="0">
                  <c:v>524222</c:v>
                </c:pt>
                <c:pt idx="1">
                  <c:v>340277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0-41DF-8DFB-97B2C6EBC6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AP!$P$263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2-4B27-9C0B-69C4C090F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AP!$L$264:$L$265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AP!$P$264:$P$265</c:f>
              <c:numCache>
                <c:formatCode>#,##0</c:formatCode>
                <c:ptCount val="2"/>
                <c:pt idx="0">
                  <c:v>447680</c:v>
                </c:pt>
                <c:pt idx="1">
                  <c:v>76542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2-4B27-9C0B-69C4C090FBD4}"/>
            </c:ext>
          </c:extLst>
        </c:ser>
        <c:ser>
          <c:idx val="1"/>
          <c:order val="1"/>
          <c:tx>
            <c:strRef>
              <c:f>AP!$Q$263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2-4B27-9C0B-69C4C090F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AP!$L$264:$L$265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AP!$Q$264:$Q$265</c:f>
              <c:numCache>
                <c:formatCode>#,##0</c:formatCode>
                <c:ptCount val="2"/>
                <c:pt idx="0">
                  <c:v>301301</c:v>
                </c:pt>
                <c:pt idx="1">
                  <c:v>38976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C2-4B27-9C0B-69C4C090F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AP!$N$115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AP!$M$116:$M$141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Huancavelica</c:v>
                </c:pt>
                <c:pt idx="5">
                  <c:v>Amazonas</c:v>
                </c:pt>
                <c:pt idx="6">
                  <c:v>Loreto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Piura</c:v>
                </c:pt>
                <c:pt idx="14">
                  <c:v>Puno</c:v>
                </c:pt>
                <c:pt idx="15">
                  <c:v>Callao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Arequipa</c:v>
                </c:pt>
                <c:pt idx="23">
                  <c:v>Cusco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AP!$N$116:$N$141</c:f>
              <c:numCache>
                <c:formatCode>#,##0</c:formatCode>
                <c:ptCount val="26"/>
                <c:pt idx="0">
                  <c:v>3380</c:v>
                </c:pt>
                <c:pt idx="1">
                  <c:v>5240</c:v>
                </c:pt>
                <c:pt idx="2">
                  <c:v>5873</c:v>
                </c:pt>
                <c:pt idx="3">
                  <c:v>6130</c:v>
                </c:pt>
                <c:pt idx="4">
                  <c:v>9120</c:v>
                </c:pt>
                <c:pt idx="5">
                  <c:v>9153</c:v>
                </c:pt>
                <c:pt idx="6">
                  <c:v>9608</c:v>
                </c:pt>
                <c:pt idx="7">
                  <c:v>9714</c:v>
                </c:pt>
                <c:pt idx="8">
                  <c:v>10346</c:v>
                </c:pt>
                <c:pt idx="9">
                  <c:v>11014</c:v>
                </c:pt>
                <c:pt idx="10">
                  <c:v>12892</c:v>
                </c:pt>
                <c:pt idx="11">
                  <c:v>15669</c:v>
                </c:pt>
                <c:pt idx="12">
                  <c:v>16158</c:v>
                </c:pt>
                <c:pt idx="13">
                  <c:v>16176</c:v>
                </c:pt>
                <c:pt idx="14">
                  <c:v>16600</c:v>
                </c:pt>
                <c:pt idx="15">
                  <c:v>16604</c:v>
                </c:pt>
                <c:pt idx="16">
                  <c:v>18283</c:v>
                </c:pt>
                <c:pt idx="17">
                  <c:v>20236</c:v>
                </c:pt>
                <c:pt idx="18">
                  <c:v>21677</c:v>
                </c:pt>
                <c:pt idx="19">
                  <c:v>21742</c:v>
                </c:pt>
                <c:pt idx="20">
                  <c:v>23877</c:v>
                </c:pt>
                <c:pt idx="21">
                  <c:v>28515</c:v>
                </c:pt>
                <c:pt idx="22">
                  <c:v>32563</c:v>
                </c:pt>
                <c:pt idx="23">
                  <c:v>33485</c:v>
                </c:pt>
                <c:pt idx="24">
                  <c:v>41159</c:v>
                </c:pt>
                <c:pt idx="25">
                  <c:v>72761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236-46C6-A156-1C6B9C83C1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234523</xdr:colOff>
      <xdr:row>14</xdr:row>
      <xdr:rowOff>231320</xdr:rowOff>
    </xdr:from>
    <xdr:to>
      <xdr:col>18</xdr:col>
      <xdr:colOff>119823</xdr:colOff>
      <xdr:row>26</xdr:row>
      <xdr:rowOff>258537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3FC2EBFE-24FC-4EE8-AD47-F4367EE39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151</xdr:row>
      <xdr:rowOff>254950</xdr:rowOff>
    </xdr:from>
    <xdr:to>
      <xdr:col>11</xdr:col>
      <xdr:colOff>590418</xdr:colOff>
      <xdr:row>164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355E29-F891-4AF5-B994-9C858E150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691A998-1E55-43F4-A23E-005FB2E41BB8}"/>
            </a:ext>
          </a:extLst>
        </xdr:cNvPr>
        <xdr:cNvGrpSpPr/>
      </xdr:nvGrpSpPr>
      <xdr:grpSpPr>
        <a:xfrm>
          <a:off x="105103" y="2645936"/>
          <a:ext cx="15681516" cy="306554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18EEEC4-701E-9F49-1572-CDA6D0B80465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B4190CC-5E66-C8A7-E8AB-A98C38F2C61F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56</xdr:row>
      <xdr:rowOff>46808</xdr:rowOff>
    </xdr:from>
    <xdr:to>
      <xdr:col>8</xdr:col>
      <xdr:colOff>21772</xdr:colOff>
      <xdr:row>57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2BB403C-BB42-4763-8998-37D72989E1A5}"/>
            </a:ext>
          </a:extLst>
        </xdr:cNvPr>
        <xdr:cNvGrpSpPr/>
      </xdr:nvGrpSpPr>
      <xdr:grpSpPr>
        <a:xfrm>
          <a:off x="173336" y="15216739"/>
          <a:ext cx="6496229" cy="295757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11FD289-5D26-0819-655F-99D108DAB943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4DE02543-0180-DBC1-C217-ACF460403D4C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146</xdr:row>
      <xdr:rowOff>26479</xdr:rowOff>
    </xdr:from>
    <xdr:to>
      <xdr:col>18</xdr:col>
      <xdr:colOff>2802</xdr:colOff>
      <xdr:row>149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D4333496-DC6F-4E5F-B08A-28473C0AEC11}"/>
            </a:ext>
          </a:extLst>
        </xdr:cNvPr>
        <xdr:cNvGrpSpPr/>
      </xdr:nvGrpSpPr>
      <xdr:grpSpPr>
        <a:xfrm>
          <a:off x="64032" y="43626893"/>
          <a:ext cx="15721804" cy="363097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EAE96044-D352-E45A-D48E-1B0DA22538AD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7CED0CFC-4F64-5C8C-7FCB-17E1D8C187EA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171</xdr:row>
      <xdr:rowOff>55483</xdr:rowOff>
    </xdr:from>
    <xdr:to>
      <xdr:col>9</xdr:col>
      <xdr:colOff>44826</xdr:colOff>
      <xdr:row>173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97A042A4-38A8-466D-B021-76C09020BF1B}"/>
            </a:ext>
          </a:extLst>
        </xdr:cNvPr>
        <xdr:cNvGrpSpPr/>
      </xdr:nvGrpSpPr>
      <xdr:grpSpPr>
        <a:xfrm>
          <a:off x="107563" y="49813207"/>
          <a:ext cx="7566022" cy="467211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E000BA42-B4B8-C3FF-1321-67EA4C3830D1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14C9A944-529B-96D2-B398-898304538F5C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171</xdr:row>
      <xdr:rowOff>37470</xdr:rowOff>
    </xdr:from>
    <xdr:to>
      <xdr:col>18</xdr:col>
      <xdr:colOff>2242</xdr:colOff>
      <xdr:row>173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88F6871-E6F7-4E07-A62C-8A210BB35A78}"/>
            </a:ext>
          </a:extLst>
        </xdr:cNvPr>
        <xdr:cNvGrpSpPr/>
      </xdr:nvGrpSpPr>
      <xdr:grpSpPr>
        <a:xfrm>
          <a:off x="8494836" y="49795194"/>
          <a:ext cx="7290440" cy="481646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1BCCC9A-3D63-F79F-96CE-DCD90AD6D54A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865A7566-BA35-DF5A-F36F-F7F4C1AA34D1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151</xdr:row>
      <xdr:rowOff>226423</xdr:rowOff>
    </xdr:from>
    <xdr:to>
      <xdr:col>18</xdr:col>
      <xdr:colOff>11204</xdr:colOff>
      <xdr:row>153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6A6C58E7-CA68-45F3-B76D-BFF50EF740D5}"/>
            </a:ext>
          </a:extLst>
        </xdr:cNvPr>
        <xdr:cNvGrpSpPr/>
      </xdr:nvGrpSpPr>
      <xdr:grpSpPr>
        <a:xfrm>
          <a:off x="11281255" y="44912906"/>
          <a:ext cx="4512983" cy="449759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281B67C-2B20-6C76-92EF-4501280F7C30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D214D0A3-1275-5C29-8C7B-028C8CD837A6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AF502F2D-340B-48DB-9305-41010BADCF3A}"/>
            </a:ext>
          </a:extLst>
        </xdr:cNvPr>
        <xdr:cNvSpPr/>
      </xdr:nvSpPr>
      <xdr:spPr>
        <a:xfrm>
          <a:off x="5577839" y="308426"/>
          <a:ext cx="10091571" cy="5690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A2BBEA9B-FFDC-45CC-B9AA-AAD9C6591D59}"/>
            </a:ext>
          </a:extLst>
        </xdr:cNvPr>
        <xdr:cNvSpPr txBox="1"/>
      </xdr:nvSpPr>
      <xdr:spPr>
        <a:xfrm>
          <a:off x="129912" y="2087028"/>
          <a:ext cx="15673968" cy="5005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70359</xdr:rowOff>
    </xdr:from>
    <xdr:ext cx="4835407" cy="545082"/>
    <xdr:pic>
      <xdr:nvPicPr>
        <xdr:cNvPr id="24" name="Imagen 23">
          <a:extLst>
            <a:ext uri="{FF2B5EF4-FFF2-40B4-BE49-F238E27FC236}">
              <a16:creationId xmlns:a16="http://schemas.microsoft.com/office/drawing/2014/main" id="{55132C28-8FFF-4B19-ADF7-24514FCB08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680" y="253239"/>
          <a:ext cx="4835407" cy="54508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CFFA210F-3BF1-4D1A-B90F-E5FF0A6FB811}"/>
            </a:ext>
          </a:extLst>
        </xdr:cNvPr>
        <xdr:cNvGrpSpPr/>
      </xdr:nvGrpSpPr>
      <xdr:grpSpPr>
        <a:xfrm>
          <a:off x="7600290" y="3447712"/>
          <a:ext cx="2682002" cy="551356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0D23BC11-0C07-81D7-B916-B9353229813B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26FF1AC1-7DC2-7B91-6420-1D9A91833108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33</xdr:row>
      <xdr:rowOff>18167</xdr:rowOff>
    </xdr:from>
    <xdr:to>
      <xdr:col>17</xdr:col>
      <xdr:colOff>0</xdr:colOff>
      <xdr:row>34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D4C5BC4C-2352-46CF-A292-013284104E1F}"/>
            </a:ext>
          </a:extLst>
        </xdr:cNvPr>
        <xdr:cNvGrpSpPr/>
      </xdr:nvGrpSpPr>
      <xdr:grpSpPr>
        <a:xfrm>
          <a:off x="7638735" y="8338857"/>
          <a:ext cx="7382299" cy="415538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E25DFA8E-76F5-8267-B309-28D0A7B5E51B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0CAC8792-9E94-2DB8-1506-60C01F0C8DDC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151</xdr:row>
      <xdr:rowOff>187002</xdr:rowOff>
    </xdr:from>
    <xdr:to>
      <xdr:col>5</xdr:col>
      <xdr:colOff>27214</xdr:colOff>
      <xdr:row>153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38F4278D-5763-4845-82CA-99951B991B2C}"/>
            </a:ext>
          </a:extLst>
        </xdr:cNvPr>
        <xdr:cNvGrpSpPr/>
      </xdr:nvGrpSpPr>
      <xdr:grpSpPr>
        <a:xfrm>
          <a:off x="132691" y="44873485"/>
          <a:ext cx="3529351" cy="541641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7F08605D-CA27-666A-FEC3-45165967A07E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67D0B470-786A-8C64-1AF8-AB7132553B40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53</xdr:row>
      <xdr:rowOff>35688</xdr:rowOff>
    </xdr:from>
    <xdr:to>
      <xdr:col>16</xdr:col>
      <xdr:colOff>353784</xdr:colOff>
      <xdr:row>53</xdr:row>
      <xdr:rowOff>299365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524C0DE0-9EA1-41DA-8F14-64200D190D82}"/>
            </a:ext>
          </a:extLst>
        </xdr:cNvPr>
        <xdr:cNvGrpSpPr/>
      </xdr:nvGrpSpPr>
      <xdr:grpSpPr>
        <a:xfrm>
          <a:off x="7631877" y="13935619"/>
          <a:ext cx="6893355" cy="263677"/>
          <a:chOff x="1143435" y="8232011"/>
          <a:chExt cx="10281895" cy="252531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7B7AE9C4-6C12-6252-92EF-408B1B98D3FC}"/>
              </a:ext>
            </a:extLst>
          </xdr:cNvPr>
          <xdr:cNvSpPr/>
        </xdr:nvSpPr>
        <xdr:spPr>
          <a:xfrm>
            <a:off x="2792983" y="8232012"/>
            <a:ext cx="8632347" cy="25253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Warmi Ñan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B6943F77-8F55-5021-941C-743F08351C90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59</xdr:row>
      <xdr:rowOff>283160</xdr:rowOff>
    </xdr:from>
    <xdr:to>
      <xdr:col>13</xdr:col>
      <xdr:colOff>0</xdr:colOff>
      <xdr:row>61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69ED1119-D8A8-407C-A816-A1B8D4254681}"/>
            </a:ext>
          </a:extLst>
        </xdr:cNvPr>
        <xdr:cNvGrpSpPr/>
      </xdr:nvGrpSpPr>
      <xdr:grpSpPr>
        <a:xfrm>
          <a:off x="7628759" y="16180057"/>
          <a:ext cx="3608551" cy="695215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F35546F1-7ABC-07B8-0788-1D438228CB41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B7E4729A-CEF7-FBD5-A583-57411B05084C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59</xdr:row>
      <xdr:rowOff>284554</xdr:rowOff>
    </xdr:from>
    <xdr:to>
      <xdr:col>18</xdr:col>
      <xdr:colOff>1393</xdr:colOff>
      <xdr:row>61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44B2C29D-0766-4742-B15F-F00354AE594D}"/>
            </a:ext>
          </a:extLst>
        </xdr:cNvPr>
        <xdr:cNvGrpSpPr/>
      </xdr:nvGrpSpPr>
      <xdr:grpSpPr>
        <a:xfrm>
          <a:off x="12344960" y="16181451"/>
          <a:ext cx="3439467" cy="695215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EEBC6CE2-46B7-3140-E125-F552297220E4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Warmi Ñan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D2C737D6-76EA-AA82-557A-423CEB11A18B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56</xdr:row>
      <xdr:rowOff>129964</xdr:rowOff>
    </xdr:from>
    <xdr:to>
      <xdr:col>11</xdr:col>
      <xdr:colOff>1</xdr:colOff>
      <xdr:row>59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6315BB9B-19F5-4394-AEAD-5803A4A49795}"/>
            </a:ext>
          </a:extLst>
        </xdr:cNvPr>
        <xdr:cNvCxnSpPr/>
      </xdr:nvCxnSpPr>
      <xdr:spPr>
        <a:xfrm rot="5400000">
          <a:off x="8677555" y="15449277"/>
          <a:ext cx="781979" cy="699553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57</xdr:row>
      <xdr:rowOff>174170</xdr:rowOff>
    </xdr:from>
    <xdr:to>
      <xdr:col>16</xdr:col>
      <xdr:colOff>117555</xdr:colOff>
      <xdr:row>59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58806836-A7B8-4DDC-8E02-B09EF56B33AD}"/>
            </a:ext>
          </a:extLst>
        </xdr:cNvPr>
        <xdr:cNvCxnSpPr/>
      </xdr:nvCxnSpPr>
      <xdr:spPr>
        <a:xfrm rot="16200000" flipH="1">
          <a:off x="13849877" y="15735317"/>
          <a:ext cx="502946" cy="409291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796107</xdr:colOff>
      <xdr:row>84</xdr:row>
      <xdr:rowOff>327294</xdr:rowOff>
    </xdr:from>
    <xdr:to>
      <xdr:col>15</xdr:col>
      <xdr:colOff>3355</xdr:colOff>
      <xdr:row>86</xdr:row>
      <xdr:rowOff>211728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3D48E27B-1C7A-4767-8FFC-64F00CB4AF6D}"/>
            </a:ext>
          </a:extLst>
        </xdr:cNvPr>
        <xdr:cNvGrpSpPr/>
      </xdr:nvGrpSpPr>
      <xdr:grpSpPr>
        <a:xfrm>
          <a:off x="8424866" y="25604673"/>
          <a:ext cx="4882834" cy="585124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20AC0833-CC56-0707-6A3D-076A1C1EA473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2025 en relación al año 2024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0C2BD8C7-87F3-FC05-2F41-EE6E1B9A93FD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10</xdr:col>
      <xdr:colOff>68035</xdr:colOff>
      <xdr:row>98</xdr:row>
      <xdr:rowOff>291201</xdr:rowOff>
    </xdr:from>
    <xdr:to>
      <xdr:col>16</xdr:col>
      <xdr:colOff>274863</xdr:colOff>
      <xdr:row>101</xdr:row>
      <xdr:rowOff>68043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603CCBDA-AAAF-4198-A6E1-25DE787740B7}"/>
            </a:ext>
          </a:extLst>
        </xdr:cNvPr>
        <xdr:cNvSpPr txBox="1"/>
      </xdr:nvSpPr>
      <xdr:spPr>
        <a:xfrm>
          <a:off x="8693875" y="30390201"/>
          <a:ext cx="5769428" cy="782682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2,25 puntos porcentuales de enero a junio de 2025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243</xdr:row>
      <xdr:rowOff>201724</xdr:rowOff>
    </xdr:from>
    <xdr:to>
      <xdr:col>9</xdr:col>
      <xdr:colOff>0</xdr:colOff>
      <xdr:row>245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820FF86D-262E-4960-AB9F-554E574B3B8A}"/>
            </a:ext>
          </a:extLst>
        </xdr:cNvPr>
        <xdr:cNvGrpSpPr/>
      </xdr:nvGrpSpPr>
      <xdr:grpSpPr>
        <a:xfrm>
          <a:off x="105103" y="68028483"/>
          <a:ext cx="7523656" cy="484152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512250B7-2E1B-4FCA-0213-950AE47576D4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C1217AA4-6054-0F9F-4171-26E70D0086CE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280</xdr:row>
      <xdr:rowOff>116853</xdr:rowOff>
    </xdr:from>
    <xdr:to>
      <xdr:col>15</xdr:col>
      <xdr:colOff>847724</xdr:colOff>
      <xdr:row>282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CE84E56B-E185-4661-8B49-743485DCC587}"/>
            </a:ext>
          </a:extLst>
        </xdr:cNvPr>
        <xdr:cNvGrpSpPr/>
      </xdr:nvGrpSpPr>
      <xdr:grpSpPr>
        <a:xfrm>
          <a:off x="9405202" y="79575060"/>
          <a:ext cx="4746867" cy="646545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B34A6D1F-53E3-D4BA-2177-C656057FA133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2025 en relación al año 2024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DB6A24DF-9D5C-CDB0-1705-69B643176CBF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11</xdr:col>
      <xdr:colOff>36979</xdr:colOff>
      <xdr:row>294</xdr:row>
      <xdr:rowOff>280951</xdr:rowOff>
    </xdr:from>
    <xdr:to>
      <xdr:col>17</xdr:col>
      <xdr:colOff>137671</xdr:colOff>
      <xdr:row>297</xdr:row>
      <xdr:rowOff>172092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95428CE7-26CB-4637-8ACB-C3F9E787C0C6}"/>
            </a:ext>
          </a:extLst>
        </xdr:cNvPr>
        <xdr:cNvSpPr txBox="1"/>
      </xdr:nvSpPr>
      <xdr:spPr>
        <a:xfrm>
          <a:off x="9455299" y="84268591"/>
          <a:ext cx="5724252" cy="85126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que</a:t>
          </a:r>
          <a:r>
            <a:rPr lang="es-PE" sz="1100" baseline="0">
              <a:solidFill>
                <a:sysClr val="windowText" lastClr="000000"/>
              </a:solidFill>
            </a:rPr>
            <a:t> disminuye 3,1 </a:t>
          </a:r>
          <a:r>
            <a:rPr lang="es-PE" sz="1100">
              <a:solidFill>
                <a:sysClr val="windowText" lastClr="000000"/>
              </a:solidFill>
            </a:rPr>
            <a:t>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junio de 2025 frente a lo registrado en el mismo periodo del año anterior.</a:t>
          </a:r>
        </a:p>
      </xdr:txBody>
    </xdr:sp>
    <xdr:clientData/>
  </xdr:twoCellAnchor>
  <xdr:oneCellAnchor>
    <xdr:from>
      <xdr:col>11</xdr:col>
      <xdr:colOff>585642</xdr:colOff>
      <xdr:row>160</xdr:row>
      <xdr:rowOff>84845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C6F99DA0-F20D-4781-AF5F-5E19791BC0CB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3962" y="4730598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842842</xdr:colOff>
      <xdr:row>159</xdr:row>
      <xdr:rowOff>193168</xdr:rowOff>
    </xdr:from>
    <xdr:ext cx="380999" cy="836930"/>
    <xdr:pic>
      <xdr:nvPicPr>
        <xdr:cNvPr id="57" name="Imagen 56">
          <a:extLst>
            <a:ext uri="{FF2B5EF4-FFF2-40B4-BE49-F238E27FC236}">
              <a16:creationId xmlns:a16="http://schemas.microsoft.com/office/drawing/2014/main" id="{C8EFFFB8-4A74-4073-8AD8-E63C5E47355E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8182" y="47162848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243</xdr:row>
      <xdr:rowOff>173211</xdr:rowOff>
    </xdr:from>
    <xdr:to>
      <xdr:col>18</xdr:col>
      <xdr:colOff>0</xdr:colOff>
      <xdr:row>245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52BB2B65-125C-4937-880E-9F950674492E}"/>
            </a:ext>
          </a:extLst>
        </xdr:cNvPr>
        <xdr:cNvGrpSpPr/>
      </xdr:nvGrpSpPr>
      <xdr:grpSpPr>
        <a:xfrm>
          <a:off x="9411207" y="67999970"/>
          <a:ext cx="6371827" cy="479046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FEAE3E1F-A799-EC5A-F672-1A770815A19D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B2A3B963-F3B7-B61A-F52A-8C4A13688129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267</xdr:row>
      <xdr:rowOff>21133</xdr:rowOff>
    </xdr:from>
    <xdr:to>
      <xdr:col>17</xdr:col>
      <xdr:colOff>559494</xdr:colOff>
      <xdr:row>279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D993D9D-EAFF-48AE-9A67-0E121D62C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258</xdr:row>
      <xdr:rowOff>168891</xdr:rowOff>
    </xdr:from>
    <xdr:to>
      <xdr:col>16</xdr:col>
      <xdr:colOff>793217</xdr:colOff>
      <xdr:row>260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12AF69AA-76D4-49CE-9A6F-B8F8CFD0508F}"/>
            </a:ext>
          </a:extLst>
        </xdr:cNvPr>
        <xdr:cNvGrpSpPr/>
      </xdr:nvGrpSpPr>
      <xdr:grpSpPr>
        <a:xfrm>
          <a:off x="9371724" y="72497581"/>
          <a:ext cx="5592941" cy="532719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953F6C21-35A4-053F-F388-B47885941E08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256CFD56-9785-EDDC-4FAC-87E5958A8F87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729704</xdr:colOff>
      <xdr:row>96</xdr:row>
      <xdr:rowOff>215000</xdr:rowOff>
    </xdr:from>
    <xdr:to>
      <xdr:col>13</xdr:col>
      <xdr:colOff>128269</xdr:colOff>
      <xdr:row>98</xdr:row>
      <xdr:rowOff>74009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E0D47727-06FD-4332-9A6D-76B2773146CC}"/>
            </a:ext>
          </a:extLst>
        </xdr:cNvPr>
        <xdr:cNvSpPr/>
      </xdr:nvSpPr>
      <xdr:spPr>
        <a:xfrm>
          <a:off x="10925264" y="29643440"/>
          <a:ext cx="457745" cy="5295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437830</xdr:colOff>
      <xdr:row>95</xdr:row>
      <xdr:rowOff>244609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5577BE06-C376-4583-AE3B-1F297543BE29}"/>
            </a:ext>
          </a:extLst>
        </xdr:cNvPr>
        <xdr:cNvSpPr txBox="1"/>
      </xdr:nvSpPr>
      <xdr:spPr>
        <a:xfrm>
          <a:off x="10633390" y="29337769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9</xdr:col>
      <xdr:colOff>65313</xdr:colOff>
      <xdr:row>44</xdr:row>
      <xdr:rowOff>256134</xdr:rowOff>
    </xdr:from>
    <xdr:to>
      <xdr:col>17</xdr:col>
      <xdr:colOff>71028</xdr:colOff>
      <xdr:row>47</xdr:row>
      <xdr:rowOff>220437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C8658BD5-2FC5-4A6D-A422-B9BB0CC53BD1}"/>
            </a:ext>
          </a:extLst>
        </xdr:cNvPr>
        <xdr:cNvSpPr txBox="1"/>
      </xdr:nvSpPr>
      <xdr:spPr>
        <a:xfrm>
          <a:off x="7708173" y="11602314"/>
          <a:ext cx="7404735" cy="76440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75</xdr:row>
      <xdr:rowOff>118117</xdr:rowOff>
    </xdr:from>
    <xdr:to>
      <xdr:col>7</xdr:col>
      <xdr:colOff>930088</xdr:colOff>
      <xdr:row>76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C287E7B6-608A-4863-A7E1-900C0C63BE6C}"/>
            </a:ext>
          </a:extLst>
        </xdr:cNvPr>
        <xdr:cNvSpPr txBox="1"/>
      </xdr:nvSpPr>
      <xdr:spPr>
        <a:xfrm>
          <a:off x="106680" y="22086577"/>
          <a:ext cx="6500308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149</xdr:row>
      <xdr:rowOff>67237</xdr:rowOff>
    </xdr:from>
    <xdr:to>
      <xdr:col>17</xdr:col>
      <xdr:colOff>930089</xdr:colOff>
      <xdr:row>151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E368CD8-79D9-4728-916E-757F607D2C5B}"/>
            </a:ext>
          </a:extLst>
        </xdr:cNvPr>
        <xdr:cNvSpPr txBox="1"/>
      </xdr:nvSpPr>
      <xdr:spPr>
        <a:xfrm>
          <a:off x="89648" y="44171797"/>
          <a:ext cx="15714681" cy="64500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Warmi Ñan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253</xdr:row>
      <xdr:rowOff>22411</xdr:rowOff>
    </xdr:from>
    <xdr:to>
      <xdr:col>17</xdr:col>
      <xdr:colOff>941294</xdr:colOff>
      <xdr:row>256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8D0E1E18-1B53-431D-B870-C64C32331109}"/>
            </a:ext>
          </a:extLst>
        </xdr:cNvPr>
        <xdr:cNvSpPr txBox="1"/>
      </xdr:nvSpPr>
      <xdr:spPr>
        <a:xfrm>
          <a:off x="9418320" y="70888411"/>
          <a:ext cx="6381974" cy="12178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725043</xdr:colOff>
      <xdr:row>292</xdr:row>
      <xdr:rowOff>180103</xdr:rowOff>
    </xdr:from>
    <xdr:to>
      <xdr:col>14</xdr:col>
      <xdr:colOff>255219</xdr:colOff>
      <xdr:row>294</xdr:row>
      <xdr:rowOff>63927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39266AF9-BA8F-4CE1-AA2F-994C6C110D24}"/>
            </a:ext>
          </a:extLst>
        </xdr:cNvPr>
        <xdr:cNvSpPr/>
      </xdr:nvSpPr>
      <xdr:spPr bwMode="auto">
        <a:xfrm rot="5400000">
          <a:off x="12012509" y="83494937"/>
          <a:ext cx="523904" cy="58935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112</xdr:row>
      <xdr:rowOff>356044</xdr:rowOff>
    </xdr:from>
    <xdr:to>
      <xdr:col>9</xdr:col>
      <xdr:colOff>22413</xdr:colOff>
      <xdr:row>114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BC500296-1E57-458D-BAE7-878E4C555BCD}"/>
            </a:ext>
          </a:extLst>
        </xdr:cNvPr>
        <xdr:cNvGrpSpPr/>
      </xdr:nvGrpSpPr>
      <xdr:grpSpPr>
        <a:xfrm>
          <a:off x="105103" y="35075216"/>
          <a:ext cx="7546069" cy="543567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F98C6FE0-C9F3-C6B3-57FB-CFBCC702A20F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D2EF3342-E2FB-FE8B-AA51-E0F9655861B5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43430</xdr:colOff>
      <xdr:row>112</xdr:row>
      <xdr:rowOff>233210</xdr:rowOff>
    </xdr:from>
    <xdr:to>
      <xdr:col>16</xdr:col>
      <xdr:colOff>616277</xdr:colOff>
      <xdr:row>143</xdr:row>
      <xdr:rowOff>84759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DB613E5-14AA-4FC4-96F6-D1A0D969E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537882</xdr:colOff>
      <xdr:row>291</xdr:row>
      <xdr:rowOff>135275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12914516-5FA8-452D-81BC-5E601F6B7815}"/>
            </a:ext>
          </a:extLst>
        </xdr:cNvPr>
        <xdr:cNvSpPr txBox="1"/>
      </xdr:nvSpPr>
      <xdr:spPr>
        <a:xfrm>
          <a:off x="11792622" y="83162795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211</xdr:row>
      <xdr:rowOff>67235</xdr:rowOff>
    </xdr:from>
    <xdr:to>
      <xdr:col>9</xdr:col>
      <xdr:colOff>11207</xdr:colOff>
      <xdr:row>212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05A8A378-5F37-42F5-8199-EE8A0AC4085B}"/>
            </a:ext>
          </a:extLst>
        </xdr:cNvPr>
        <xdr:cNvGrpSpPr/>
      </xdr:nvGrpSpPr>
      <xdr:grpSpPr>
        <a:xfrm>
          <a:off x="89647" y="58977718"/>
          <a:ext cx="7550319" cy="442530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47425E3F-BD7D-D735-779F-1B40A67D3E27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F71AD4F8-4CC5-59AC-10EE-F9217083F1E9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305</xdr:row>
      <xdr:rowOff>3807</xdr:rowOff>
    </xdr:from>
    <xdr:to>
      <xdr:col>18</xdr:col>
      <xdr:colOff>0</xdr:colOff>
      <xdr:row>306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680BC621-DA51-4DFE-9A5C-7E2029DB0DBE}"/>
            </a:ext>
          </a:extLst>
        </xdr:cNvPr>
        <xdr:cNvGrpSpPr/>
      </xdr:nvGrpSpPr>
      <xdr:grpSpPr>
        <a:xfrm>
          <a:off x="105103" y="87406083"/>
          <a:ext cx="15677931" cy="397876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F953D49A-C3E3-C2B7-4D85-F9AA4F8760B5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58685D6C-D186-D5C3-C4D5-D757F7D0F9CD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81</xdr:row>
      <xdr:rowOff>213360</xdr:rowOff>
    </xdr:from>
    <xdr:to>
      <xdr:col>9</xdr:col>
      <xdr:colOff>9350</xdr:colOff>
      <xdr:row>82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C357DBC9-CDF1-44AD-8CFA-4FC903FDBB42}"/>
            </a:ext>
          </a:extLst>
        </xdr:cNvPr>
        <xdr:cNvGrpSpPr/>
      </xdr:nvGrpSpPr>
      <xdr:grpSpPr>
        <a:xfrm>
          <a:off x="91440" y="24387153"/>
          <a:ext cx="7546669" cy="391449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00F98E45-B0AB-924D-48AA-728E8B856A5E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FEC46015-B34F-B8C5-EE59-F08927E7143F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318</xdr:row>
      <xdr:rowOff>20</xdr:rowOff>
    </xdr:from>
    <xdr:to>
      <xdr:col>18</xdr:col>
      <xdr:colOff>9524</xdr:colOff>
      <xdr:row>319</xdr:row>
      <xdr:rowOff>169803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E75F803F-5935-4131-8E51-360593999ABB}"/>
            </a:ext>
          </a:extLst>
        </xdr:cNvPr>
        <xdr:cNvGrpSpPr/>
      </xdr:nvGrpSpPr>
      <xdr:grpSpPr>
        <a:xfrm>
          <a:off x="105103" y="90590434"/>
          <a:ext cx="15687455" cy="415024"/>
          <a:chOff x="0" y="8335704"/>
          <a:chExt cx="16987871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016C14A0-67B5-2C6F-9124-BB0BAA5D93A1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B1F5930C-5D46-767B-C070-AC03DF9BBA72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1</xdr:col>
      <xdr:colOff>40820</xdr:colOff>
      <xdr:row>16</xdr:row>
      <xdr:rowOff>326572</xdr:rowOff>
    </xdr:from>
    <xdr:to>
      <xdr:col>8</xdr:col>
      <xdr:colOff>27212</xdr:colOff>
      <xdr:row>48</xdr:row>
      <xdr:rowOff>190500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63AD5603-C33F-4BF7-AF6E-E348925FDFD9}"/>
            </a:ext>
          </a:extLst>
        </xdr:cNvPr>
        <xdr:cNvGrpSpPr/>
      </xdr:nvGrpSpPr>
      <xdr:grpSpPr>
        <a:xfrm>
          <a:off x="145923" y="4101538"/>
          <a:ext cx="6529082" cy="8377307"/>
          <a:chOff x="5167504" y="540809"/>
          <a:chExt cx="4452038" cy="6426864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2D5FE510-5693-D40C-52C8-C90C7F706BE0}"/>
              </a:ext>
            </a:extLst>
          </xdr:cNvPr>
          <xdr:cNvSpPr/>
        </xdr:nvSpPr>
        <xdr:spPr>
          <a:xfrm>
            <a:off x="6691048" y="3404024"/>
            <a:ext cx="971550" cy="712470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DC0DF873-75AC-2512-7E27-2E1327299662}"/>
              </a:ext>
            </a:extLst>
          </xdr:cNvPr>
          <xdr:cNvSpPr/>
        </xdr:nvSpPr>
        <xdr:spPr>
          <a:xfrm>
            <a:off x="6173013" y="1531204"/>
            <a:ext cx="545224" cy="1411219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4BE34017-7B1F-B076-F948-982A20A362DC}"/>
              </a:ext>
            </a:extLst>
          </xdr:cNvPr>
          <xdr:cNvSpPr/>
        </xdr:nvSpPr>
        <xdr:spPr>
          <a:xfrm>
            <a:off x="6220552" y="3289022"/>
            <a:ext cx="666890" cy="927434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706311DC-0D54-86C3-44C0-5E8A1343236D}"/>
              </a:ext>
            </a:extLst>
          </xdr:cNvPr>
          <xdr:cNvSpPr/>
        </xdr:nvSpPr>
        <xdr:spPr>
          <a:xfrm>
            <a:off x="7869881" y="5073706"/>
            <a:ext cx="597492" cy="54159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A294431E-2513-45F9-80E2-EE4268CAD066}"/>
              </a:ext>
            </a:extLst>
          </xdr:cNvPr>
          <xdr:cNvSpPr/>
        </xdr:nvSpPr>
        <xdr:spPr>
          <a:xfrm>
            <a:off x="7458455" y="5570009"/>
            <a:ext cx="1414058" cy="960020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8ABD868E-A177-BA7B-850C-55A757DB1705}"/>
              </a:ext>
            </a:extLst>
          </xdr:cNvPr>
          <xdr:cNvSpPr/>
        </xdr:nvSpPr>
        <xdr:spPr>
          <a:xfrm>
            <a:off x="7438750" y="4707746"/>
            <a:ext cx="746960" cy="117307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65DFDB6D-E3E5-3BA4-6270-8092CF0B44D0}"/>
              </a:ext>
            </a:extLst>
          </xdr:cNvPr>
          <xdr:cNvSpPr/>
        </xdr:nvSpPr>
        <xdr:spPr>
          <a:xfrm>
            <a:off x="5947577" y="2105917"/>
            <a:ext cx="574101" cy="1082842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24CA3645-E946-FBBD-14F8-2B712C0CCB00}"/>
              </a:ext>
            </a:extLst>
          </xdr:cNvPr>
          <xdr:cNvSpPr/>
        </xdr:nvSpPr>
        <xdr:spPr>
          <a:xfrm>
            <a:off x="6732367" y="4574377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9DBF7D77-1D46-68AB-927D-851B04AC098A}"/>
              </a:ext>
            </a:extLst>
          </xdr:cNvPr>
          <xdr:cNvSpPr/>
        </xdr:nvSpPr>
        <xdr:spPr>
          <a:xfrm>
            <a:off x="7850206" y="4383877"/>
            <a:ext cx="1199903" cy="1430547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05D68430-2D8C-0DBD-D600-CBF779B32605}"/>
              </a:ext>
            </a:extLst>
          </xdr:cNvPr>
          <xdr:cNvSpPr/>
        </xdr:nvSpPr>
        <xdr:spPr>
          <a:xfrm>
            <a:off x="7213944" y="4642669"/>
            <a:ext cx="496083" cy="740434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213F2F58-5EF8-2334-894D-80206CFF9E06}"/>
              </a:ext>
            </a:extLst>
          </xdr:cNvPr>
          <xdr:cNvSpPr/>
        </xdr:nvSpPr>
        <xdr:spPr>
          <a:xfrm>
            <a:off x="6998348" y="5002106"/>
            <a:ext cx="578691" cy="823616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B69B6C19-5E98-CB89-2E5F-EF9C118190AC}"/>
              </a:ext>
            </a:extLst>
          </xdr:cNvPr>
          <xdr:cNvSpPr/>
        </xdr:nvSpPr>
        <xdr:spPr>
          <a:xfrm>
            <a:off x="6969593" y="4199704"/>
            <a:ext cx="1035398" cy="68019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D4439B23-BFF0-5D92-37D1-062329EADD92}"/>
              </a:ext>
            </a:extLst>
          </xdr:cNvPr>
          <xdr:cNvSpPr/>
        </xdr:nvSpPr>
        <xdr:spPr>
          <a:xfrm>
            <a:off x="5858254" y="2917386"/>
            <a:ext cx="990031" cy="68651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BC4A6DD6-8F88-F4B6-B6A4-7FA84B98BD76}"/>
              </a:ext>
            </a:extLst>
          </xdr:cNvPr>
          <xdr:cNvSpPr/>
        </xdr:nvSpPr>
        <xdr:spPr>
          <a:xfrm>
            <a:off x="5545022" y="2442934"/>
            <a:ext cx="512187" cy="53945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517828A4-7420-0578-ADDA-B3E93A1D696E}"/>
              </a:ext>
            </a:extLst>
          </xdr:cNvPr>
          <xdr:cNvSpPr/>
        </xdr:nvSpPr>
        <xdr:spPr>
          <a:xfrm>
            <a:off x="6483769" y="4060386"/>
            <a:ext cx="840510" cy="1033704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8295EB07-1074-FB60-55EE-734D3DF0933E}"/>
              </a:ext>
            </a:extLst>
          </xdr:cNvPr>
          <xdr:cNvSpPr/>
        </xdr:nvSpPr>
        <xdr:spPr>
          <a:xfrm>
            <a:off x="6510873" y="540809"/>
            <a:ext cx="2705896" cy="293985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C5B6511C-E848-2C02-F74D-301ADB8FF6B3}"/>
              </a:ext>
            </a:extLst>
          </xdr:cNvPr>
          <xdr:cNvSpPr/>
        </xdr:nvSpPr>
        <xdr:spPr>
          <a:xfrm>
            <a:off x="8367508" y="3966537"/>
            <a:ext cx="1242093" cy="1162070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D6620635-E9E2-A8F1-FA50-B6E24A0DF48C}"/>
              </a:ext>
            </a:extLst>
          </xdr:cNvPr>
          <xdr:cNvSpPr/>
        </xdr:nvSpPr>
        <xdr:spPr>
          <a:xfrm>
            <a:off x="8645015" y="6033270"/>
            <a:ext cx="480336" cy="662421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DD3439AE-DA0F-8A48-D7E4-18A12758E939}"/>
              </a:ext>
            </a:extLst>
          </xdr:cNvPr>
          <xdr:cNvSpPr/>
        </xdr:nvSpPr>
        <xdr:spPr>
          <a:xfrm>
            <a:off x="6888505" y="3840269"/>
            <a:ext cx="873681" cy="499780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8CF897AA-AD3E-13B7-539D-3B60C92B8CD2}"/>
              </a:ext>
            </a:extLst>
          </xdr:cNvPr>
          <xdr:cNvSpPr/>
        </xdr:nvSpPr>
        <xdr:spPr>
          <a:xfrm>
            <a:off x="5272299" y="1934997"/>
            <a:ext cx="724710" cy="796562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F7101E64-1155-9E74-BBEE-436C878CC6E8}"/>
              </a:ext>
            </a:extLst>
          </xdr:cNvPr>
          <xdr:cNvSpPr/>
        </xdr:nvSpPr>
        <xdr:spPr>
          <a:xfrm>
            <a:off x="8773639" y="5021369"/>
            <a:ext cx="780727" cy="1519145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BE9CB9B6-E31D-34C4-EB74-20F3A3D16557}"/>
              </a:ext>
            </a:extLst>
          </xdr:cNvPr>
          <xdr:cNvSpPr/>
        </xdr:nvSpPr>
        <xdr:spPr>
          <a:xfrm>
            <a:off x="6507505" y="2388659"/>
            <a:ext cx="826486" cy="111633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56C44AEF-F52C-7CF8-9C9F-8A2C92918CDA}"/>
              </a:ext>
            </a:extLst>
          </xdr:cNvPr>
          <xdr:cNvSpPr/>
        </xdr:nvSpPr>
        <xdr:spPr>
          <a:xfrm>
            <a:off x="8740165" y="6383444"/>
            <a:ext cx="562057" cy="510778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2375C1CC-24BD-4613-16B3-54CD732BDB5C}"/>
              </a:ext>
            </a:extLst>
          </xdr:cNvPr>
          <xdr:cNvSpPr/>
        </xdr:nvSpPr>
        <xdr:spPr>
          <a:xfrm>
            <a:off x="5374507" y="1699049"/>
            <a:ext cx="323075" cy="266700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A20EF36A-D2B7-BDB8-40F5-12F4927F6A38}"/>
              </a:ext>
            </a:extLst>
          </xdr:cNvPr>
          <xdr:cNvSpPr/>
        </xdr:nvSpPr>
        <xdr:spPr>
          <a:xfrm>
            <a:off x="7147585" y="3055409"/>
            <a:ext cx="1863090" cy="1398395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AB2FBE6D-AA2F-D99A-8526-3A3805A0326B}"/>
              </a:ext>
            </a:extLst>
          </xdr:cNvPr>
          <xdr:cNvSpPr/>
        </xdr:nvSpPr>
        <xdr:spPr>
          <a:xfrm>
            <a:off x="6050949" y="1709728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021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A20F6367-4019-A323-98BE-E9DECE01841C}"/>
              </a:ext>
            </a:extLst>
          </xdr:cNvPr>
          <xdr:cNvSpPr/>
        </xdr:nvSpPr>
        <xdr:spPr>
          <a:xfrm>
            <a:off x="6050802" y="3447445"/>
            <a:ext cx="922681" cy="5358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184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72D190E2-CC7D-11B1-229D-38FE6B4099E2}"/>
              </a:ext>
            </a:extLst>
          </xdr:cNvPr>
          <xdr:cNvSpPr/>
        </xdr:nvSpPr>
        <xdr:spPr>
          <a:xfrm>
            <a:off x="7857896" y="5068157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665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B9FA9011-37DC-4147-3BCE-0CECB5125206}"/>
              </a:ext>
            </a:extLst>
          </xdr:cNvPr>
          <xdr:cNvSpPr/>
        </xdr:nvSpPr>
        <xdr:spPr>
          <a:xfrm>
            <a:off x="7927468" y="5848248"/>
            <a:ext cx="809988" cy="5876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163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84EA2C74-D6CE-8F29-97BA-8A07884A56F8}"/>
              </a:ext>
            </a:extLst>
          </xdr:cNvPr>
          <xdr:cNvSpPr/>
        </xdr:nvSpPr>
        <xdr:spPr>
          <a:xfrm>
            <a:off x="7446398" y="5285283"/>
            <a:ext cx="720000" cy="5400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093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05D10B87-1A3B-2D6D-90BF-7B24735338A4}"/>
              </a:ext>
            </a:extLst>
          </xdr:cNvPr>
          <xdr:cNvSpPr/>
        </xdr:nvSpPr>
        <xdr:spPr>
          <a:xfrm>
            <a:off x="5835308" y="2587734"/>
            <a:ext cx="799832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669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E15C7303-2110-B429-BC83-E2F51868CDF9}"/>
              </a:ext>
            </a:extLst>
          </xdr:cNvPr>
          <xdr:cNvSpPr/>
        </xdr:nvSpPr>
        <xdr:spPr>
          <a:xfrm>
            <a:off x="6197331" y="4440796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786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21754DCE-7B3D-B610-F957-26E100E41DFF}"/>
              </a:ext>
            </a:extLst>
          </xdr:cNvPr>
          <xdr:cNvSpPr/>
        </xdr:nvSpPr>
        <xdr:spPr>
          <a:xfrm>
            <a:off x="7902363" y="4730872"/>
            <a:ext cx="87627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Cuzco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581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ABB1E6EC-BEDD-8A2A-1857-191F01009F4D}"/>
              </a:ext>
            </a:extLst>
          </xdr:cNvPr>
          <xdr:cNvSpPr/>
        </xdr:nvSpPr>
        <xdr:spPr>
          <a:xfrm>
            <a:off x="6968515" y="4753100"/>
            <a:ext cx="87252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877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C0B6DD47-95BD-D4B8-BD84-E90025D8C29D}"/>
              </a:ext>
            </a:extLst>
          </xdr:cNvPr>
          <xdr:cNvSpPr/>
        </xdr:nvSpPr>
        <xdr:spPr>
          <a:xfrm>
            <a:off x="6691656" y="3604668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261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B8ED9050-C90E-0AC6-0EA0-08A9CB59ABEF}"/>
              </a:ext>
            </a:extLst>
          </xdr:cNvPr>
          <xdr:cNvSpPr/>
        </xdr:nvSpPr>
        <xdr:spPr>
          <a:xfrm>
            <a:off x="6924592" y="5147717"/>
            <a:ext cx="720000" cy="5358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952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2A17D8DA-89CB-4B3F-0EA7-D2150E4812EE}"/>
              </a:ext>
            </a:extLst>
          </xdr:cNvPr>
          <xdr:cNvSpPr/>
        </xdr:nvSpPr>
        <xdr:spPr>
          <a:xfrm>
            <a:off x="7031847" y="4207714"/>
            <a:ext cx="936252" cy="5358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732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2747C779-A4F8-5DB2-7200-D2A21ADF69B3}"/>
              </a:ext>
            </a:extLst>
          </xdr:cNvPr>
          <xdr:cNvSpPr/>
        </xdr:nvSpPr>
        <xdr:spPr>
          <a:xfrm>
            <a:off x="5856575" y="3015701"/>
            <a:ext cx="87997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091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489C478C-220B-B0FB-D295-70F2493DD7B2}"/>
              </a:ext>
            </a:extLst>
          </xdr:cNvPr>
          <xdr:cNvSpPr/>
        </xdr:nvSpPr>
        <xdr:spPr>
          <a:xfrm>
            <a:off x="5376081" y="2450731"/>
            <a:ext cx="913941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066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1BC15A33-B3F1-673F-1451-30091C200F2E}"/>
              </a:ext>
            </a:extLst>
          </xdr:cNvPr>
          <xdr:cNvSpPr/>
        </xdr:nvSpPr>
        <xdr:spPr>
          <a:xfrm>
            <a:off x="6458672" y="4119626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072</a:t>
            </a: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A149F8CF-C577-0159-031E-FC1B1EB49049}"/>
              </a:ext>
            </a:extLst>
          </xdr:cNvPr>
          <xdr:cNvSpPr/>
        </xdr:nvSpPr>
        <xdr:spPr>
          <a:xfrm>
            <a:off x="7193810" y="1639034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019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7D8AFF8F-030D-83BC-886E-6456D06737FB}"/>
              </a:ext>
            </a:extLst>
          </xdr:cNvPr>
          <xdr:cNvSpPr/>
        </xdr:nvSpPr>
        <xdr:spPr>
          <a:xfrm>
            <a:off x="8518401" y="4375555"/>
            <a:ext cx="941049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318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DDC6F300-348C-29C5-4411-3F59F989A8CA}"/>
              </a:ext>
            </a:extLst>
          </xdr:cNvPr>
          <xdr:cNvSpPr/>
        </xdr:nvSpPr>
        <xdr:spPr>
          <a:xfrm>
            <a:off x="8489347" y="6027818"/>
            <a:ext cx="707501" cy="5876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515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86B096CF-81C5-D67E-07B8-153459DE923E}"/>
              </a:ext>
            </a:extLst>
          </xdr:cNvPr>
          <xdr:cNvSpPr/>
        </xdr:nvSpPr>
        <xdr:spPr>
          <a:xfrm>
            <a:off x="7072997" y="3775801"/>
            <a:ext cx="77264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016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F7F5822B-8B29-6E52-1F4C-A5259A145584}"/>
              </a:ext>
            </a:extLst>
          </xdr:cNvPr>
          <xdr:cNvSpPr/>
        </xdr:nvSpPr>
        <xdr:spPr>
          <a:xfrm>
            <a:off x="5222340" y="2023421"/>
            <a:ext cx="720542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690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B2FFF6BC-A763-D2D3-F513-528960035C66}"/>
              </a:ext>
            </a:extLst>
          </xdr:cNvPr>
          <xdr:cNvSpPr/>
        </xdr:nvSpPr>
        <xdr:spPr>
          <a:xfrm>
            <a:off x="8642279" y="5418106"/>
            <a:ext cx="977263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820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ECF85720-ACE4-C9AC-4879-A4731F2A5C17}"/>
              </a:ext>
            </a:extLst>
          </xdr:cNvPr>
          <xdr:cNvSpPr/>
        </xdr:nvSpPr>
        <xdr:spPr>
          <a:xfrm>
            <a:off x="6480680" y="2655959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709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675B87D9-8B33-62AA-7ECF-1D6D054BDBA5}"/>
              </a:ext>
            </a:extLst>
          </xdr:cNvPr>
          <xdr:cNvSpPr/>
        </xdr:nvSpPr>
        <xdr:spPr>
          <a:xfrm>
            <a:off x="5167504" y="1529947"/>
            <a:ext cx="717618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689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CEB87F4E-6013-3330-F23C-DFD0A50D870B}"/>
              </a:ext>
            </a:extLst>
          </xdr:cNvPr>
          <xdr:cNvSpPr/>
        </xdr:nvSpPr>
        <xdr:spPr>
          <a:xfrm>
            <a:off x="7566317" y="3628474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702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A04F3166-BABA-9CAC-C62A-A05E2A100956}"/>
              </a:ext>
            </a:extLst>
          </xdr:cNvPr>
          <xdr:cNvSpPr/>
        </xdr:nvSpPr>
        <xdr:spPr>
          <a:xfrm>
            <a:off x="8661481" y="6423532"/>
            <a:ext cx="719034" cy="54414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999</a:t>
            </a:r>
          </a:p>
        </xdr:txBody>
      </xdr:sp>
    </xdr:grpSp>
    <xdr:clientData/>
  </xdr:twoCellAnchor>
  <xdr:twoCellAnchor>
    <xdr:from>
      <xdr:col>10</xdr:col>
      <xdr:colOff>341700</xdr:colOff>
      <xdr:row>213</xdr:row>
      <xdr:rowOff>81641</xdr:rowOff>
    </xdr:from>
    <xdr:to>
      <xdr:col>16</xdr:col>
      <xdr:colOff>408213</xdr:colOff>
      <xdr:row>238</xdr:row>
      <xdr:rowOff>258535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34D9DDAA-E42A-4DEB-848D-F0BADF464E15}"/>
            </a:ext>
          </a:extLst>
        </xdr:cNvPr>
        <xdr:cNvGrpSpPr/>
      </xdr:nvGrpSpPr>
      <xdr:grpSpPr>
        <a:xfrm>
          <a:off x="8951424" y="59535158"/>
          <a:ext cx="5628237" cy="7192549"/>
          <a:chOff x="5045184" y="536622"/>
          <a:chExt cx="4581033" cy="6290060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B3129C11-C8B2-F0EF-4ED9-5AF7FCDF0BDD}"/>
              </a:ext>
            </a:extLst>
          </xdr:cNvPr>
          <xdr:cNvSpPr/>
        </xdr:nvSpPr>
        <xdr:spPr>
          <a:xfrm>
            <a:off x="6691702" y="3368436"/>
            <a:ext cx="973644" cy="704096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5783FD78-56B4-8542-883B-D271A5EF6E4B}"/>
              </a:ext>
            </a:extLst>
          </xdr:cNvPr>
          <xdr:cNvSpPr/>
        </xdr:nvSpPr>
        <xdr:spPr>
          <a:xfrm>
            <a:off x="6171574" y="1514457"/>
            <a:ext cx="547317" cy="1396565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8743379D-E8D1-92F0-B4C8-5D141B69DB99}"/>
              </a:ext>
            </a:extLst>
          </xdr:cNvPr>
          <xdr:cNvSpPr/>
        </xdr:nvSpPr>
        <xdr:spPr>
          <a:xfrm>
            <a:off x="6219113" y="3253434"/>
            <a:ext cx="668983" cy="916967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EBFB5CCA-9D16-9B07-D832-D4323AEB35D3}"/>
              </a:ext>
            </a:extLst>
          </xdr:cNvPr>
          <xdr:cNvSpPr/>
        </xdr:nvSpPr>
        <xdr:spPr>
          <a:xfrm>
            <a:off x="7872629" y="5019277"/>
            <a:ext cx="599585" cy="53531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56BF808C-5726-87AA-3CED-284DFF6FC95E}"/>
              </a:ext>
            </a:extLst>
          </xdr:cNvPr>
          <xdr:cNvSpPr/>
        </xdr:nvSpPr>
        <xdr:spPr>
          <a:xfrm>
            <a:off x="7461203" y="5509300"/>
            <a:ext cx="1418245" cy="901928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7A3EED4F-B398-BCAB-E40F-C584A0F67303}"/>
              </a:ext>
            </a:extLst>
          </xdr:cNvPr>
          <xdr:cNvSpPr/>
        </xdr:nvSpPr>
        <xdr:spPr>
          <a:xfrm>
            <a:off x="7441498" y="4657504"/>
            <a:ext cx="749053" cy="116051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AF2E3A01-E4E7-4628-26B4-CA2518D9C30E}"/>
              </a:ext>
            </a:extLst>
          </xdr:cNvPr>
          <xdr:cNvSpPr/>
        </xdr:nvSpPr>
        <xdr:spPr>
          <a:xfrm>
            <a:off x="5946138" y="2082890"/>
            <a:ext cx="576194" cy="1072374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92916E8E-D4B6-AFFA-9537-96F48C2AC72A}"/>
              </a:ext>
            </a:extLst>
          </xdr:cNvPr>
          <xdr:cNvSpPr/>
        </xdr:nvSpPr>
        <xdr:spPr>
          <a:xfrm>
            <a:off x="6733021" y="4524135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BB52C0DC-8080-0708-1B0D-04006FBA18B5}"/>
              </a:ext>
            </a:extLst>
          </xdr:cNvPr>
          <xdr:cNvSpPr/>
        </xdr:nvSpPr>
        <xdr:spPr>
          <a:xfrm>
            <a:off x="7852954" y="4335729"/>
            <a:ext cx="1204090" cy="1415893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5243CAF3-79B5-10F9-8693-47FFBD4BECB7}"/>
              </a:ext>
            </a:extLst>
          </xdr:cNvPr>
          <xdr:cNvSpPr/>
        </xdr:nvSpPr>
        <xdr:spPr>
          <a:xfrm>
            <a:off x="7214598" y="4592427"/>
            <a:ext cx="498177" cy="73206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81A43E2B-FC7D-2E38-E318-7D1E71640510}"/>
              </a:ext>
            </a:extLst>
          </xdr:cNvPr>
          <xdr:cNvSpPr/>
        </xdr:nvSpPr>
        <xdr:spPr>
          <a:xfrm>
            <a:off x="6999002" y="4947677"/>
            <a:ext cx="580785" cy="81524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BDBB0A20-B4FD-AD09-79EA-10CC26E73434}"/>
              </a:ext>
            </a:extLst>
          </xdr:cNvPr>
          <xdr:cNvSpPr/>
        </xdr:nvSpPr>
        <xdr:spPr>
          <a:xfrm>
            <a:off x="6970247" y="4153649"/>
            <a:ext cx="1037492" cy="67391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54BF0C3B-5197-EFEA-C271-5D32E31401C6}"/>
              </a:ext>
            </a:extLst>
          </xdr:cNvPr>
          <xdr:cNvSpPr/>
        </xdr:nvSpPr>
        <xdr:spPr>
          <a:xfrm>
            <a:off x="5856815" y="2885985"/>
            <a:ext cx="992124" cy="68023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50027727-6072-A1F8-4CBD-7719933EA026}"/>
              </a:ext>
            </a:extLst>
          </xdr:cNvPr>
          <xdr:cNvSpPr/>
        </xdr:nvSpPr>
        <xdr:spPr>
          <a:xfrm>
            <a:off x="5542143" y="2417813"/>
            <a:ext cx="513627" cy="53317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35069D38-FC65-F81B-FB2A-103357767C3F}"/>
              </a:ext>
            </a:extLst>
          </xdr:cNvPr>
          <xdr:cNvSpPr/>
        </xdr:nvSpPr>
        <xdr:spPr>
          <a:xfrm>
            <a:off x="6482330" y="4016424"/>
            <a:ext cx="844697" cy="1023237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4060AB28-855D-3691-A54F-DD4BDE14DBCE}"/>
              </a:ext>
            </a:extLst>
          </xdr:cNvPr>
          <xdr:cNvSpPr/>
        </xdr:nvSpPr>
        <xdr:spPr>
          <a:xfrm>
            <a:off x="6511527" y="536622"/>
            <a:ext cx="2712177" cy="2906363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844E21FE-0AA5-3FE8-D692-57475136F1A4}"/>
              </a:ext>
            </a:extLst>
          </xdr:cNvPr>
          <xdr:cNvSpPr/>
        </xdr:nvSpPr>
        <xdr:spPr>
          <a:xfrm>
            <a:off x="8372349" y="3924669"/>
            <a:ext cx="1253868" cy="1149509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C1F41E3F-0D44-96FE-E6CD-DD578493F573}"/>
              </a:ext>
            </a:extLst>
          </xdr:cNvPr>
          <xdr:cNvSpPr/>
        </xdr:nvSpPr>
        <xdr:spPr>
          <a:xfrm>
            <a:off x="8649856" y="5968374"/>
            <a:ext cx="482430" cy="608516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F3B6211F-92FC-5167-76B1-E3DFEC75488E}"/>
              </a:ext>
            </a:extLst>
          </xdr:cNvPr>
          <xdr:cNvSpPr/>
        </xdr:nvSpPr>
        <xdr:spPr>
          <a:xfrm>
            <a:off x="6889159" y="3798401"/>
            <a:ext cx="875775" cy="495593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6C21A42B-EB1C-149B-B1CB-B9A042193F2B}"/>
              </a:ext>
            </a:extLst>
          </xdr:cNvPr>
          <xdr:cNvSpPr/>
        </xdr:nvSpPr>
        <xdr:spPr>
          <a:xfrm>
            <a:off x="5269420" y="1914063"/>
            <a:ext cx="726150" cy="788188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272AC2C4-B0D2-FDC4-81E1-6CF292160478}"/>
              </a:ext>
            </a:extLst>
          </xdr:cNvPr>
          <xdr:cNvSpPr/>
        </xdr:nvSpPr>
        <xdr:spPr>
          <a:xfrm>
            <a:off x="8778480" y="4966940"/>
            <a:ext cx="782821" cy="1454773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657A3D2D-276E-3B4D-BE63-2B43F56EB11E}"/>
              </a:ext>
            </a:extLst>
          </xdr:cNvPr>
          <xdr:cNvSpPr/>
        </xdr:nvSpPr>
        <xdr:spPr>
          <a:xfrm>
            <a:off x="6508159" y="2363538"/>
            <a:ext cx="828580" cy="110377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AC949F02-CEC1-355F-6CC5-67CF12005E5E}"/>
              </a:ext>
            </a:extLst>
          </xdr:cNvPr>
          <xdr:cNvSpPr/>
        </xdr:nvSpPr>
        <xdr:spPr>
          <a:xfrm>
            <a:off x="8745006" y="6266737"/>
            <a:ext cx="564151" cy="506591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2B93EBC3-09A3-7C8A-0B3B-4DBC63AAEC9D}"/>
              </a:ext>
            </a:extLst>
          </xdr:cNvPr>
          <xdr:cNvSpPr/>
        </xdr:nvSpPr>
        <xdr:spPr>
          <a:xfrm>
            <a:off x="5371628" y="1682302"/>
            <a:ext cx="323075" cy="262513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48B093FC-8B93-BB28-4770-CC0F2B21F0DB}"/>
              </a:ext>
            </a:extLst>
          </xdr:cNvPr>
          <xdr:cNvSpPr/>
        </xdr:nvSpPr>
        <xdr:spPr>
          <a:xfrm>
            <a:off x="7148239" y="3021914"/>
            <a:ext cx="1869371" cy="1383742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686F22AF-9291-4AA7-F8FF-D8F8688566AA}"/>
              </a:ext>
            </a:extLst>
          </xdr:cNvPr>
          <xdr:cNvSpPr/>
        </xdr:nvSpPr>
        <xdr:spPr>
          <a:xfrm>
            <a:off x="6026768" y="1752321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886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D65AC727-068D-108F-DF21-F6A5F5C447D4}"/>
              </a:ext>
            </a:extLst>
          </xdr:cNvPr>
          <xdr:cNvSpPr/>
        </xdr:nvSpPr>
        <xdr:spPr>
          <a:xfrm>
            <a:off x="6056799" y="3413202"/>
            <a:ext cx="924774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354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00770D40-C68F-C89F-A15C-F33EAD9F8BB8}"/>
              </a:ext>
            </a:extLst>
          </xdr:cNvPr>
          <xdr:cNvSpPr/>
        </xdr:nvSpPr>
        <xdr:spPr>
          <a:xfrm>
            <a:off x="7822443" y="5032570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640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938228C8-8B2F-7161-FCB6-24C818576414}"/>
              </a:ext>
            </a:extLst>
          </xdr:cNvPr>
          <xdr:cNvSpPr/>
        </xdr:nvSpPr>
        <xdr:spPr>
          <a:xfrm>
            <a:off x="7962014" y="5729045"/>
            <a:ext cx="816222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658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957AF656-B133-7C5E-51A2-D14756E67E0E}"/>
              </a:ext>
            </a:extLst>
          </xdr:cNvPr>
          <xdr:cNvSpPr/>
        </xdr:nvSpPr>
        <xdr:spPr>
          <a:xfrm>
            <a:off x="7379083" y="5249557"/>
            <a:ext cx="722093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826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C902F86A-FA70-0A6A-4DC1-D5631EA0FAB6}"/>
              </a:ext>
            </a:extLst>
          </xdr:cNvPr>
          <xdr:cNvSpPr/>
        </xdr:nvSpPr>
        <xdr:spPr>
          <a:xfrm>
            <a:off x="5833869" y="2560520"/>
            <a:ext cx="801925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923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710E2221-6264-FE79-43D9-8CC8422E6BB9}"/>
              </a:ext>
            </a:extLst>
          </xdr:cNvPr>
          <xdr:cNvSpPr/>
        </xdr:nvSpPr>
        <xdr:spPr>
          <a:xfrm>
            <a:off x="6195892" y="4392648"/>
            <a:ext cx="722093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770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B5879C52-30AD-FD4C-CA1E-C314F3311705}"/>
              </a:ext>
            </a:extLst>
          </xdr:cNvPr>
          <xdr:cNvSpPr/>
        </xdr:nvSpPr>
        <xdr:spPr>
          <a:xfrm>
            <a:off x="7885964" y="4649172"/>
            <a:ext cx="878369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802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50E49239-224F-15D2-8DAF-1B2623EBE24A}"/>
              </a:ext>
            </a:extLst>
          </xdr:cNvPr>
          <xdr:cNvSpPr/>
        </xdr:nvSpPr>
        <xdr:spPr>
          <a:xfrm>
            <a:off x="6995511" y="4650882"/>
            <a:ext cx="856046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999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F748523D-5D8D-7E20-B0F8-4D7A4F269F50}"/>
              </a:ext>
            </a:extLst>
          </xdr:cNvPr>
          <xdr:cNvSpPr/>
        </xdr:nvSpPr>
        <xdr:spPr>
          <a:xfrm>
            <a:off x="6673505" y="3572478"/>
            <a:ext cx="722094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500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9263AD50-76A7-DB06-2EE1-F4E02D68383B}"/>
              </a:ext>
            </a:extLst>
          </xdr:cNvPr>
          <xdr:cNvSpPr/>
        </xdr:nvSpPr>
        <xdr:spPr>
          <a:xfrm>
            <a:off x="6867858" y="4972370"/>
            <a:ext cx="722094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991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C9F750C7-8636-347D-D4CA-A007D627FD17}"/>
              </a:ext>
            </a:extLst>
          </xdr:cNvPr>
          <xdr:cNvSpPr/>
        </xdr:nvSpPr>
        <xdr:spPr>
          <a:xfrm>
            <a:off x="6980244" y="4135461"/>
            <a:ext cx="938346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620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F2AF419A-9D5F-4D8B-1DF3-F3B430683CF1}"/>
              </a:ext>
            </a:extLst>
          </xdr:cNvPr>
          <xdr:cNvSpPr/>
        </xdr:nvSpPr>
        <xdr:spPr>
          <a:xfrm>
            <a:off x="5849628" y="2956972"/>
            <a:ext cx="88400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716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96AAC74B-6E70-3D83-9F1E-4EFAF5FB09EC}"/>
              </a:ext>
            </a:extLst>
          </xdr:cNvPr>
          <xdr:cNvSpPr/>
        </xdr:nvSpPr>
        <xdr:spPr>
          <a:xfrm>
            <a:off x="5157617" y="2571596"/>
            <a:ext cx="915381" cy="53371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731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42A8BC9E-5890-57A1-BCD7-0C01CD066A5B}"/>
              </a:ext>
            </a:extLst>
          </xdr:cNvPr>
          <xdr:cNvSpPr/>
        </xdr:nvSpPr>
        <xdr:spPr>
          <a:xfrm>
            <a:off x="6419341" y="4018899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166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763</a:t>
            </a:r>
            <a:endParaRPr lang="es-ES" sz="10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738EFC21-1C12-E5BA-AADA-6390737FB363}"/>
              </a:ext>
            </a:extLst>
          </xdr:cNvPr>
          <xdr:cNvSpPr/>
        </xdr:nvSpPr>
        <xdr:spPr>
          <a:xfrm>
            <a:off x="7186728" y="1656854"/>
            <a:ext cx="722094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507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B4A1DCA4-D828-8D2B-742F-53FDCCEC37C5}"/>
              </a:ext>
            </a:extLst>
          </xdr:cNvPr>
          <xdr:cNvSpPr/>
        </xdr:nvSpPr>
        <xdr:spPr>
          <a:xfrm>
            <a:off x="8486850" y="4316788"/>
            <a:ext cx="94314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046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00554040-E915-97D9-8B7D-C59D2FBD5EAB}"/>
              </a:ext>
            </a:extLst>
          </xdr:cNvPr>
          <xdr:cNvSpPr/>
        </xdr:nvSpPr>
        <xdr:spPr>
          <a:xfrm>
            <a:off x="8479104" y="5987453"/>
            <a:ext cx="709595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140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92B719BE-452B-5D25-96C2-1160CDA7F34D}"/>
              </a:ext>
            </a:extLst>
          </xdr:cNvPr>
          <xdr:cNvSpPr/>
        </xdr:nvSpPr>
        <xdr:spPr>
          <a:xfrm>
            <a:off x="7076469" y="3754715"/>
            <a:ext cx="774740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686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479D2AF2-B00E-4E51-05A7-AFA9F05BB52C}"/>
              </a:ext>
            </a:extLst>
          </xdr:cNvPr>
          <xdr:cNvSpPr/>
        </xdr:nvSpPr>
        <xdr:spPr>
          <a:xfrm>
            <a:off x="5310425" y="2002487"/>
            <a:ext cx="721982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702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DD8F8A14-CABA-2194-1963-7DBBE1AADA47}"/>
              </a:ext>
            </a:extLst>
          </xdr:cNvPr>
          <xdr:cNvSpPr/>
        </xdr:nvSpPr>
        <xdr:spPr>
          <a:xfrm>
            <a:off x="8635252" y="5249798"/>
            <a:ext cx="989038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592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A9C9561F-1556-1FB8-FB74-BE8382896AE4}"/>
              </a:ext>
            </a:extLst>
          </xdr:cNvPr>
          <xdr:cNvSpPr/>
        </xdr:nvSpPr>
        <xdr:spPr>
          <a:xfrm>
            <a:off x="6474992" y="2704326"/>
            <a:ext cx="722094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726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A4A4CD39-4001-1C7F-F8F9-DA2ACE387DCD}"/>
              </a:ext>
            </a:extLst>
          </xdr:cNvPr>
          <xdr:cNvSpPr/>
        </xdr:nvSpPr>
        <xdr:spPr>
          <a:xfrm>
            <a:off x="5045184" y="1493713"/>
            <a:ext cx="719058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857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2A36E5E5-4C93-4D3A-F874-B173EDDB4959}"/>
              </a:ext>
            </a:extLst>
          </xdr:cNvPr>
          <xdr:cNvSpPr/>
        </xdr:nvSpPr>
        <xdr:spPr>
          <a:xfrm>
            <a:off x="7564433" y="3579724"/>
            <a:ext cx="722093" cy="53372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475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C5C37EF5-2727-7FF5-6259-C2DE3A6DEFBA}"/>
              </a:ext>
            </a:extLst>
          </xdr:cNvPr>
          <xdr:cNvSpPr/>
        </xdr:nvSpPr>
        <xdr:spPr>
          <a:xfrm>
            <a:off x="8669179" y="6290869"/>
            <a:ext cx="723175" cy="53581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589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>
        <row r="20">
          <cell r="J20" t="str">
            <v>Enero</v>
          </cell>
          <cell r="K20">
            <v>5428</v>
          </cell>
        </row>
        <row r="21">
          <cell r="J21" t="str">
            <v>Febrero</v>
          </cell>
          <cell r="K21">
            <v>6838</v>
          </cell>
        </row>
        <row r="22">
          <cell r="J22" t="str">
            <v>Marzo</v>
          </cell>
          <cell r="K22">
            <v>9194</v>
          </cell>
        </row>
        <row r="23">
          <cell r="J23" t="str">
            <v>Abril</v>
          </cell>
          <cell r="K23">
            <v>9092</v>
          </cell>
        </row>
        <row r="24">
          <cell r="J24" t="str">
            <v>Mayo</v>
          </cell>
          <cell r="K24">
            <v>10499</v>
          </cell>
        </row>
        <row r="25">
          <cell r="J25" t="str">
            <v>Junio</v>
          </cell>
          <cell r="K25">
            <v>10639</v>
          </cell>
        </row>
        <row r="115">
          <cell r="N115" t="str">
            <v>d</v>
          </cell>
        </row>
        <row r="116">
          <cell r="M116" t="str">
            <v>Madre De Dios</v>
          </cell>
          <cell r="N116">
            <v>3380</v>
          </cell>
        </row>
        <row r="117">
          <cell r="M117" t="str">
            <v>Moquegua</v>
          </cell>
          <cell r="N117">
            <v>5240</v>
          </cell>
        </row>
        <row r="118">
          <cell r="M118" t="str">
            <v>Ucayali</v>
          </cell>
          <cell r="N118">
            <v>5873</v>
          </cell>
        </row>
        <row r="119">
          <cell r="M119" t="str">
            <v>Tumbes</v>
          </cell>
          <cell r="N119">
            <v>6130</v>
          </cell>
        </row>
        <row r="120">
          <cell r="M120" t="str">
            <v>Huancavelica</v>
          </cell>
          <cell r="N120">
            <v>9120</v>
          </cell>
        </row>
        <row r="121">
          <cell r="M121" t="str">
            <v>Amazonas</v>
          </cell>
          <cell r="N121">
            <v>9153</v>
          </cell>
        </row>
        <row r="122">
          <cell r="M122" t="str">
            <v>Loreto</v>
          </cell>
          <cell r="N122">
            <v>9608</v>
          </cell>
        </row>
        <row r="123">
          <cell r="M123" t="str">
            <v>Pasco</v>
          </cell>
          <cell r="N123">
            <v>9714</v>
          </cell>
        </row>
        <row r="124">
          <cell r="M124" t="str">
            <v>Tacna</v>
          </cell>
          <cell r="N124">
            <v>10346</v>
          </cell>
        </row>
        <row r="125">
          <cell r="M125" t="str">
            <v>Lambayeque</v>
          </cell>
          <cell r="N125">
            <v>11014</v>
          </cell>
        </row>
        <row r="126">
          <cell r="M126" t="str">
            <v>Huánuco</v>
          </cell>
          <cell r="N126">
            <v>12892</v>
          </cell>
        </row>
        <row r="127">
          <cell r="M127" t="str">
            <v>Apurímac</v>
          </cell>
          <cell r="N127">
            <v>15669</v>
          </cell>
        </row>
        <row r="128">
          <cell r="M128" t="str">
            <v>Cajamarca</v>
          </cell>
          <cell r="N128">
            <v>16158</v>
          </cell>
        </row>
        <row r="129">
          <cell r="M129" t="str">
            <v>Piura</v>
          </cell>
          <cell r="N129">
            <v>16176</v>
          </cell>
        </row>
        <row r="130">
          <cell r="M130" t="str">
            <v>Puno</v>
          </cell>
          <cell r="N130">
            <v>16600</v>
          </cell>
        </row>
        <row r="131">
          <cell r="M131" t="str">
            <v>Callao</v>
          </cell>
          <cell r="N131">
            <v>16604</v>
          </cell>
        </row>
        <row r="132">
          <cell r="M132" t="str">
            <v>Ayacucho</v>
          </cell>
          <cell r="N132">
            <v>18283</v>
          </cell>
        </row>
        <row r="133">
          <cell r="M133" t="str">
            <v>Áncash</v>
          </cell>
          <cell r="N133">
            <v>20236</v>
          </cell>
        </row>
        <row r="134">
          <cell r="M134" t="str">
            <v>San Martín</v>
          </cell>
          <cell r="N134">
            <v>21677</v>
          </cell>
        </row>
        <row r="135">
          <cell r="M135" t="str">
            <v>Ica</v>
          </cell>
          <cell r="N135">
            <v>21742</v>
          </cell>
        </row>
        <row r="136">
          <cell r="M136" t="str">
            <v>Lima Provincia</v>
          </cell>
          <cell r="N136">
            <v>23877</v>
          </cell>
        </row>
        <row r="137">
          <cell r="M137" t="str">
            <v>La Libertad</v>
          </cell>
          <cell r="N137">
            <v>28515</v>
          </cell>
        </row>
        <row r="138">
          <cell r="M138" t="str">
            <v>Arequipa</v>
          </cell>
          <cell r="N138">
            <v>32563</v>
          </cell>
        </row>
        <row r="139">
          <cell r="M139" t="str">
            <v>Cusco</v>
          </cell>
          <cell r="N139">
            <v>33485</v>
          </cell>
        </row>
        <row r="140">
          <cell r="M140" t="str">
            <v>Junín</v>
          </cell>
          <cell r="N140">
            <v>41159</v>
          </cell>
        </row>
        <row r="141">
          <cell r="M141" t="str">
            <v>Lima Metropolitana</v>
          </cell>
          <cell r="N141">
            <v>72761</v>
          </cell>
        </row>
        <row r="155">
          <cell r="D155" t="str">
            <v>Mujer</v>
          </cell>
          <cell r="E155" t="str">
            <v>Hombre</v>
          </cell>
        </row>
        <row r="162">
          <cell r="D162">
            <v>524222</v>
          </cell>
          <cell r="E162">
            <v>340277</v>
          </cell>
        </row>
        <row r="263">
          <cell r="P263" t="str">
            <v>Mujer</v>
          </cell>
          <cell r="Q263" t="str">
            <v>Hombre</v>
          </cell>
        </row>
        <row r="264">
          <cell r="L264" t="str">
            <v>Urbana</v>
          </cell>
          <cell r="P264">
            <v>447680</v>
          </cell>
          <cell r="Q264">
            <v>301301</v>
          </cell>
        </row>
        <row r="265">
          <cell r="L265" t="str">
            <v>Rural</v>
          </cell>
          <cell r="P265">
            <v>76542</v>
          </cell>
          <cell r="Q265">
            <v>38976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CJ375"/>
  <sheetViews>
    <sheetView showGridLines="0" tabSelected="1" view="pageBreakPreview" zoomScale="87" zoomScaleNormal="80" zoomScaleSheetLayoutView="87" workbookViewId="0">
      <selection activeCell="A400" sqref="A400"/>
    </sheetView>
  </sheetViews>
  <sheetFormatPr baseColWidth="10" defaultColWidth="11.44140625" defaultRowHeight="14.4"/>
  <cols>
    <col min="1" max="1" width="1.5546875" style="2" customWidth="1"/>
    <col min="2" max="2" width="13.33203125" style="2" customWidth="1"/>
    <col min="3" max="3" width="11.33203125" style="2" customWidth="1"/>
    <col min="4" max="4" width="13.33203125" style="2" customWidth="1"/>
    <col min="5" max="5" width="13.5546875" style="2" customWidth="1"/>
    <col min="6" max="6" width="14.33203125" style="2" customWidth="1"/>
    <col min="7" max="7" width="15.33203125" style="2" customWidth="1"/>
    <col min="8" max="10" width="14.33203125" style="2" customWidth="1"/>
    <col min="11" max="11" width="11.5546875" style="2" customWidth="1"/>
    <col min="12" max="12" width="11.33203125" style="2" customWidth="1"/>
    <col min="13" max="14" width="15.44140625" style="2" customWidth="1"/>
    <col min="15" max="15" width="14.6640625" style="2" customWidth="1"/>
    <col min="16" max="16" width="12.6640625" style="2" customWidth="1"/>
    <col min="17" max="17" width="12.44140625" style="2" customWidth="1"/>
    <col min="18" max="18" width="11.109375" style="2" customWidth="1"/>
    <col min="19" max="19" width="2.33203125" style="2" customWidth="1"/>
    <col min="20" max="20" width="4.44140625" style="2" customWidth="1"/>
    <col min="21" max="22" width="13.33203125" style="2" customWidth="1"/>
    <col min="23" max="23" width="13" style="2" customWidth="1"/>
    <col min="24" max="24" width="13" style="5" customWidth="1"/>
    <col min="25" max="25" width="10.6640625" style="5" bestFit="1" customWidth="1"/>
    <col min="26" max="26" width="7.5546875" style="5" bestFit="1" customWidth="1"/>
    <col min="27" max="27" width="8.6640625" style="5" bestFit="1" customWidth="1"/>
    <col min="28" max="28" width="10.6640625" style="5" bestFit="1" customWidth="1"/>
    <col min="29" max="29" width="7.5546875" style="5" bestFit="1" customWidth="1"/>
    <col min="30" max="30" width="8.6640625" style="5" bestFit="1" customWidth="1"/>
    <col min="31" max="31" width="10.6640625" style="5" bestFit="1" customWidth="1"/>
    <col min="32" max="32" width="7.5546875" style="5" bestFit="1" customWidth="1"/>
    <col min="33" max="33" width="8.6640625" style="5" bestFit="1" customWidth="1"/>
    <col min="34" max="34" width="10.6640625" style="5" bestFit="1" customWidth="1"/>
    <col min="35" max="35" width="7.5546875" style="5" bestFit="1" customWidth="1"/>
    <col min="36" max="36" width="8.6640625" style="5" bestFit="1" customWidth="1"/>
    <col min="37" max="37" width="10.6640625" style="5" bestFit="1" customWidth="1"/>
    <col min="38" max="38" width="7.5546875" style="5" bestFit="1" customWidth="1"/>
    <col min="39" max="39" width="7" style="5" bestFit="1" customWidth="1"/>
    <col min="40" max="40" width="10.6640625" style="5" bestFit="1" customWidth="1"/>
    <col min="41" max="41" width="7.5546875" style="5" bestFit="1" customWidth="1"/>
    <col min="42" max="42" width="7" style="5" bestFit="1" customWidth="1"/>
    <col min="43" max="43" width="10.6640625" style="5" bestFit="1" customWidth="1"/>
    <col min="44" max="44" width="7.5546875" style="5" bestFit="1" customWidth="1"/>
    <col min="45" max="45" width="7" style="5" bestFit="1" customWidth="1"/>
    <col min="46" max="46" width="10.6640625" style="5" bestFit="1" customWidth="1"/>
    <col min="47" max="47" width="7.5546875" style="5" bestFit="1" customWidth="1"/>
    <col min="48" max="48" width="7" style="5" bestFit="1" customWidth="1"/>
    <col min="49" max="49" width="10.6640625" style="5" bestFit="1" customWidth="1"/>
    <col min="50" max="50" width="7.5546875" style="5" bestFit="1" customWidth="1"/>
    <col min="51" max="51" width="7" style="5" bestFit="1" customWidth="1"/>
    <col min="52" max="52" width="10.6640625" style="5" bestFit="1" customWidth="1"/>
    <col min="53" max="53" width="7.5546875" style="5" bestFit="1" customWidth="1"/>
    <col min="54" max="54" width="7" style="5" bestFit="1" customWidth="1"/>
    <col min="55" max="16384" width="11.44140625" style="2"/>
  </cols>
  <sheetData>
    <row r="1" spans="2:54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>
      <c r="M3" s="6"/>
    </row>
    <row r="4" spans="2:54" ht="40.5" customHeight="1"/>
    <row r="5" spans="2:54" ht="12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18" customHeight="1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2:54" ht="34.5" customHeight="1">
      <c r="C16" s="20" t="s">
        <v>3</v>
      </c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2:24" ht="27" customHeight="1">
      <c r="B17" s="21"/>
      <c r="C17" s="21"/>
      <c r="D17" s="21"/>
      <c r="E17" s="21"/>
      <c r="F17" s="21"/>
      <c r="G17" s="21"/>
      <c r="H17" s="21"/>
      <c r="L17" s="21"/>
      <c r="M17" s="21"/>
      <c r="R17" s="21"/>
      <c r="S17" s="21"/>
      <c r="T17" s="21"/>
      <c r="U17" s="21"/>
      <c r="V17" s="21"/>
      <c r="W17" s="21"/>
      <c r="X17" s="19"/>
    </row>
    <row r="18" spans="2:24" ht="21" customHeight="1">
      <c r="E18" s="21"/>
      <c r="F18" s="21"/>
      <c r="G18" s="21"/>
      <c r="H18" s="21"/>
      <c r="J18" s="22" t="s">
        <v>4</v>
      </c>
      <c r="K18" s="23" t="s">
        <v>5</v>
      </c>
      <c r="L18" s="24"/>
      <c r="M18" s="21"/>
      <c r="R18" s="21"/>
      <c r="S18" s="21"/>
      <c r="T18" s="21"/>
      <c r="U18" s="21"/>
      <c r="V18" s="21"/>
      <c r="W18" s="21"/>
      <c r="X18" s="19"/>
    </row>
    <row r="19" spans="2:24" ht="21" customHeight="1">
      <c r="E19" s="21"/>
      <c r="F19" s="21"/>
      <c r="G19" s="21"/>
      <c r="H19" s="21"/>
      <c r="J19" s="22"/>
      <c r="K19" s="23"/>
      <c r="L19" s="24"/>
      <c r="M19" s="21"/>
      <c r="R19" s="21"/>
      <c r="S19" s="21"/>
      <c r="T19" s="21"/>
      <c r="U19" s="21"/>
      <c r="V19" s="21"/>
      <c r="W19" s="21"/>
      <c r="X19" s="19"/>
    </row>
    <row r="20" spans="2:24" ht="21" customHeight="1">
      <c r="E20" s="21"/>
      <c r="F20" s="21"/>
      <c r="G20" s="21"/>
      <c r="H20" s="21"/>
      <c r="J20" s="25" t="s">
        <v>6</v>
      </c>
      <c r="K20" s="26">
        <v>5428</v>
      </c>
      <c r="L20" s="26"/>
      <c r="M20" s="21"/>
      <c r="R20" s="21"/>
      <c r="S20" s="21"/>
      <c r="T20" s="21"/>
      <c r="U20" s="21"/>
      <c r="V20" s="21"/>
      <c r="W20" s="21"/>
      <c r="X20" s="19"/>
    </row>
    <row r="21" spans="2:24" ht="21" customHeight="1">
      <c r="E21" s="21"/>
      <c r="F21" s="21"/>
      <c r="G21" s="21"/>
      <c r="H21" s="21"/>
      <c r="J21" s="27" t="s">
        <v>7</v>
      </c>
      <c r="K21" s="28">
        <v>6838</v>
      </c>
      <c r="L21" s="28"/>
      <c r="M21" s="21"/>
      <c r="R21" s="21"/>
      <c r="S21" s="21"/>
      <c r="T21" s="21"/>
      <c r="U21" s="21"/>
      <c r="V21" s="21"/>
      <c r="W21" s="21"/>
      <c r="X21" s="19"/>
    </row>
    <row r="22" spans="2:24" ht="21" customHeight="1">
      <c r="E22" s="21"/>
      <c r="F22" s="21"/>
      <c r="G22" s="21"/>
      <c r="H22" s="21"/>
      <c r="J22" s="27" t="s">
        <v>8</v>
      </c>
      <c r="K22" s="28">
        <v>9194</v>
      </c>
      <c r="L22" s="28"/>
      <c r="M22" s="21"/>
      <c r="R22" s="21"/>
      <c r="S22" s="21"/>
      <c r="T22" s="21"/>
      <c r="U22" s="21"/>
      <c r="V22" s="21"/>
      <c r="W22" s="21"/>
      <c r="X22" s="19"/>
    </row>
    <row r="23" spans="2:24" ht="21" customHeight="1">
      <c r="E23" s="21"/>
      <c r="F23" s="21"/>
      <c r="G23" s="21"/>
      <c r="H23" s="21"/>
      <c r="J23" s="27" t="s">
        <v>9</v>
      </c>
      <c r="K23" s="28">
        <v>9092</v>
      </c>
      <c r="L23" s="28"/>
      <c r="M23" s="21"/>
      <c r="R23" s="21"/>
      <c r="S23" s="21"/>
      <c r="T23" s="21"/>
      <c r="U23" s="21"/>
      <c r="V23" s="21"/>
      <c r="W23" s="21"/>
      <c r="X23" s="19"/>
    </row>
    <row r="24" spans="2:24" ht="21" customHeight="1">
      <c r="E24" s="21"/>
      <c r="F24" s="21"/>
      <c r="G24" s="21"/>
      <c r="H24" s="21"/>
      <c r="J24" s="27" t="s">
        <v>10</v>
      </c>
      <c r="K24" s="28">
        <v>10499</v>
      </c>
      <c r="L24" s="28"/>
      <c r="M24" s="21"/>
      <c r="R24" s="21"/>
      <c r="S24" s="21"/>
      <c r="T24" s="21"/>
      <c r="U24" s="21"/>
      <c r="V24" s="21"/>
      <c r="W24" s="21"/>
      <c r="X24" s="19"/>
    </row>
    <row r="25" spans="2:24" ht="21" customHeight="1" thickBot="1">
      <c r="E25" s="21"/>
      <c r="F25" s="21"/>
      <c r="G25" s="21"/>
      <c r="H25" s="21"/>
      <c r="J25" s="27" t="s">
        <v>11</v>
      </c>
      <c r="K25" s="28">
        <v>10639</v>
      </c>
      <c r="L25" s="28"/>
      <c r="M25" s="21"/>
      <c r="R25" s="21"/>
      <c r="S25" s="21"/>
      <c r="T25" s="21"/>
      <c r="U25" s="21"/>
      <c r="V25" s="21"/>
      <c r="W25" s="21"/>
      <c r="X25" s="19"/>
    </row>
    <row r="26" spans="2:24" ht="21" customHeight="1">
      <c r="E26" s="21"/>
      <c r="F26" s="21"/>
      <c r="G26" s="21"/>
      <c r="H26" s="21"/>
      <c r="J26" s="29" t="s">
        <v>5</v>
      </c>
      <c r="K26" s="30">
        <f>SUM(K20:L25)</f>
        <v>51690</v>
      </c>
      <c r="L26" s="30"/>
      <c r="M26" s="21"/>
      <c r="R26" s="21"/>
      <c r="S26" s="21"/>
      <c r="T26" s="21"/>
      <c r="U26" s="21"/>
      <c r="V26" s="21"/>
      <c r="W26" s="21"/>
      <c r="X26" s="19"/>
    </row>
    <row r="27" spans="2:24" ht="21" customHeight="1">
      <c r="E27" s="21"/>
      <c r="F27" s="21"/>
      <c r="G27" s="21"/>
      <c r="H27" s="21"/>
      <c r="J27"/>
      <c r="K27"/>
      <c r="L27"/>
      <c r="M27" s="21"/>
      <c r="R27" s="21"/>
      <c r="S27" s="21"/>
      <c r="T27" s="21"/>
      <c r="U27" s="21"/>
      <c r="V27" s="21"/>
      <c r="W27" s="21"/>
      <c r="X27" s="19"/>
    </row>
    <row r="28" spans="2:24" ht="21" customHeight="1">
      <c r="E28" s="21"/>
      <c r="F28" s="21"/>
      <c r="G28" s="21"/>
      <c r="H28" s="21"/>
      <c r="J28"/>
      <c r="K28"/>
      <c r="L28"/>
      <c r="M28" s="21"/>
      <c r="R28" s="21"/>
      <c r="S28" s="21"/>
      <c r="T28" s="21"/>
      <c r="U28" s="21"/>
      <c r="V28" s="21"/>
      <c r="W28" s="21"/>
      <c r="X28" s="19"/>
    </row>
    <row r="29" spans="2:24" ht="21" customHeight="1">
      <c r="E29" s="21"/>
      <c r="F29" s="21"/>
      <c r="G29" s="21"/>
      <c r="H29" s="21"/>
      <c r="J29"/>
      <c r="K29"/>
      <c r="L29"/>
      <c r="M29" s="21"/>
      <c r="R29" s="21"/>
      <c r="S29" s="21"/>
      <c r="T29" s="21"/>
      <c r="U29" s="21"/>
      <c r="V29" s="21"/>
      <c r="W29" s="21"/>
      <c r="X29" s="19"/>
    </row>
    <row r="30" spans="2:24" ht="21" customHeight="1">
      <c r="E30" s="21"/>
      <c r="F30" s="21"/>
      <c r="G30" s="21"/>
      <c r="H30" s="21"/>
      <c r="J30"/>
      <c r="K30"/>
      <c r="L30"/>
      <c r="M30" s="21"/>
      <c r="R30" s="21"/>
      <c r="S30" s="21"/>
      <c r="T30" s="21"/>
      <c r="U30" s="21"/>
      <c r="V30" s="21"/>
      <c r="W30" s="21"/>
      <c r="X30" s="19"/>
    </row>
    <row r="31" spans="2:24" ht="21" customHeight="1">
      <c r="E31" s="21"/>
      <c r="F31" s="21"/>
      <c r="G31" s="21"/>
      <c r="H31" s="21"/>
      <c r="J31"/>
      <c r="K31"/>
      <c r="L31"/>
      <c r="M31" s="21"/>
      <c r="R31" s="21"/>
      <c r="S31" s="21"/>
      <c r="T31" s="21"/>
      <c r="U31" s="21"/>
      <c r="V31" s="21"/>
      <c r="W31" s="21"/>
      <c r="X31" s="19"/>
    </row>
    <row r="32" spans="2:24" ht="21" customHeight="1">
      <c r="E32" s="21"/>
      <c r="F32" s="21"/>
      <c r="G32" s="21"/>
      <c r="H32" s="21"/>
      <c r="M32" s="21"/>
      <c r="R32" s="21"/>
      <c r="S32" s="21"/>
      <c r="T32" s="21"/>
      <c r="U32" s="21"/>
      <c r="V32" s="21"/>
      <c r="W32" s="21"/>
      <c r="X32" s="19"/>
    </row>
    <row r="33" spans="2:24" ht="21" customHeight="1">
      <c r="E33" s="21"/>
      <c r="F33" s="21"/>
      <c r="G33" s="21"/>
      <c r="H33" s="21"/>
      <c r="I33" s="21"/>
      <c r="J33" s="21"/>
      <c r="K33" s="21"/>
      <c r="L33" s="21"/>
      <c r="M33" s="21"/>
      <c r="R33" s="21"/>
      <c r="S33" s="21"/>
      <c r="T33" s="21"/>
      <c r="U33" s="21"/>
      <c r="V33" s="21"/>
      <c r="W33" s="21"/>
      <c r="X33" s="19"/>
    </row>
    <row r="34" spans="2:24" ht="21" customHeight="1">
      <c r="E34" s="21"/>
      <c r="F34" s="21"/>
      <c r="G34" s="21"/>
      <c r="H34" s="21"/>
      <c r="I34" s="21"/>
      <c r="J34" s="21"/>
      <c r="K34" s="21"/>
      <c r="L34" s="21"/>
      <c r="M34" s="21"/>
      <c r="R34" s="21"/>
      <c r="S34" s="21"/>
      <c r="T34" s="21"/>
      <c r="U34" s="21"/>
      <c r="V34" s="21"/>
      <c r="W34" s="21"/>
      <c r="X34" s="19"/>
    </row>
    <row r="35" spans="2:24" ht="21" customHeight="1">
      <c r="E35" s="21"/>
      <c r="F35" s="21"/>
      <c r="G35" s="21"/>
      <c r="H35" s="21"/>
      <c r="I35" s="21"/>
      <c r="J35" s="21"/>
      <c r="K35" s="21"/>
      <c r="L35" s="21"/>
      <c r="M35" s="21"/>
      <c r="R35" s="21"/>
      <c r="S35" s="21"/>
      <c r="T35" s="21"/>
      <c r="U35" s="21"/>
      <c r="V35" s="21"/>
      <c r="W35" s="21"/>
      <c r="X35" s="19"/>
    </row>
    <row r="36" spans="2:24" ht="21" customHeight="1">
      <c r="E36" s="21"/>
      <c r="F36" s="21"/>
      <c r="G36" s="21"/>
      <c r="H36" s="21"/>
      <c r="I36" s="21"/>
      <c r="J36" s="22" t="s">
        <v>4</v>
      </c>
      <c r="K36" s="31" t="s">
        <v>5</v>
      </c>
      <c r="L36" s="32"/>
      <c r="M36" s="33" t="s">
        <v>12</v>
      </c>
      <c r="N36" s="33" t="s">
        <v>13</v>
      </c>
      <c r="O36" s="33" t="s">
        <v>14</v>
      </c>
      <c r="P36" s="33" t="s">
        <v>15</v>
      </c>
      <c r="Q36" s="23" t="s">
        <v>16</v>
      </c>
      <c r="R36" s="21"/>
      <c r="S36" s="21"/>
      <c r="T36" s="21"/>
      <c r="U36" s="21"/>
      <c r="V36" s="21"/>
      <c r="W36" s="21"/>
      <c r="X36" s="19"/>
    </row>
    <row r="37" spans="2:24" ht="23.25" customHeight="1">
      <c r="E37" s="21"/>
      <c r="F37" s="21"/>
      <c r="G37" s="21"/>
      <c r="H37" s="21"/>
      <c r="J37" s="22"/>
      <c r="K37" s="31"/>
      <c r="L37" s="32"/>
      <c r="M37" s="33"/>
      <c r="N37" s="33"/>
      <c r="O37" s="33"/>
      <c r="P37" s="33"/>
      <c r="Q37" s="23"/>
      <c r="T37" s="21"/>
      <c r="U37" s="21"/>
      <c r="V37" s="21"/>
      <c r="W37" s="21"/>
      <c r="X37" s="19"/>
    </row>
    <row r="38" spans="2:24" ht="21" customHeight="1">
      <c r="E38" s="21"/>
      <c r="F38" s="21"/>
      <c r="G38" s="21"/>
      <c r="H38" s="21"/>
      <c r="J38" s="25" t="s">
        <v>6</v>
      </c>
      <c r="K38" s="26">
        <f>SUM(M38:Q38)</f>
        <v>5428</v>
      </c>
      <c r="L38" s="26"/>
      <c r="M38" s="34">
        <v>86</v>
      </c>
      <c r="N38" s="34">
        <v>3</v>
      </c>
      <c r="O38" s="34">
        <v>2915</v>
      </c>
      <c r="P38" s="34">
        <v>750</v>
      </c>
      <c r="Q38" s="34">
        <v>1674</v>
      </c>
      <c r="T38" s="21"/>
      <c r="U38" s="21"/>
      <c r="V38" s="21"/>
      <c r="W38" s="21"/>
      <c r="X38" s="19"/>
    </row>
    <row r="39" spans="2:24" ht="21" customHeight="1">
      <c r="E39" s="21"/>
      <c r="F39" s="21"/>
      <c r="G39" s="21"/>
      <c r="H39" s="21"/>
      <c r="J39" s="27" t="s">
        <v>7</v>
      </c>
      <c r="K39" s="26">
        <f t="shared" ref="K39:K43" si="0">SUM(M39:Q39)</f>
        <v>6838</v>
      </c>
      <c r="L39" s="26"/>
      <c r="M39" s="34">
        <v>185</v>
      </c>
      <c r="N39" s="34">
        <v>0</v>
      </c>
      <c r="O39" s="34">
        <v>2961</v>
      </c>
      <c r="P39" s="34">
        <v>802</v>
      </c>
      <c r="Q39" s="34">
        <v>2890</v>
      </c>
      <c r="T39" s="21"/>
      <c r="U39" s="21"/>
      <c r="V39" s="21"/>
      <c r="W39" s="21"/>
      <c r="X39" s="19"/>
    </row>
    <row r="40" spans="2:24" ht="21" customHeight="1">
      <c r="E40" s="21"/>
      <c r="F40" s="21"/>
      <c r="G40" s="21"/>
      <c r="H40" s="21"/>
      <c r="J40" s="27" t="s">
        <v>8</v>
      </c>
      <c r="K40" s="26">
        <f t="shared" si="0"/>
        <v>9194</v>
      </c>
      <c r="L40" s="26"/>
      <c r="M40" s="34">
        <v>232</v>
      </c>
      <c r="N40" s="34">
        <v>18</v>
      </c>
      <c r="O40" s="34">
        <v>4317</v>
      </c>
      <c r="P40" s="34">
        <v>1048</v>
      </c>
      <c r="Q40" s="34">
        <v>3579</v>
      </c>
      <c r="T40" s="21"/>
      <c r="U40" s="21"/>
      <c r="V40" s="21"/>
      <c r="W40" s="21"/>
      <c r="X40" s="19"/>
    </row>
    <row r="41" spans="2:24" ht="21" customHeight="1">
      <c r="E41" s="21"/>
      <c r="F41" s="21"/>
      <c r="G41" s="21"/>
      <c r="H41" s="21"/>
      <c r="J41" s="27" t="s">
        <v>9</v>
      </c>
      <c r="K41" s="26">
        <f t="shared" si="0"/>
        <v>9092</v>
      </c>
      <c r="L41" s="26"/>
      <c r="M41" s="34">
        <v>248</v>
      </c>
      <c r="N41" s="34">
        <v>120</v>
      </c>
      <c r="O41" s="34">
        <v>3800</v>
      </c>
      <c r="P41" s="34">
        <v>1326</v>
      </c>
      <c r="Q41" s="34">
        <v>3598</v>
      </c>
      <c r="T41" s="21"/>
      <c r="U41" s="21"/>
      <c r="V41" s="21"/>
      <c r="W41" s="21"/>
      <c r="X41" s="19"/>
    </row>
    <row r="42" spans="2:24" ht="21" customHeight="1">
      <c r="E42" s="21"/>
      <c r="F42" s="21"/>
      <c r="G42" s="21"/>
      <c r="H42" s="21"/>
      <c r="J42" s="27" t="s">
        <v>10</v>
      </c>
      <c r="K42" s="26">
        <f t="shared" si="0"/>
        <v>10499</v>
      </c>
      <c r="L42" s="26"/>
      <c r="M42" s="34">
        <v>434</v>
      </c>
      <c r="N42" s="34">
        <v>227</v>
      </c>
      <c r="O42" s="34">
        <v>4070</v>
      </c>
      <c r="P42" s="34">
        <v>1375</v>
      </c>
      <c r="Q42" s="34">
        <v>4393</v>
      </c>
      <c r="T42" s="21"/>
      <c r="U42" s="21"/>
      <c r="V42" s="21"/>
      <c r="W42" s="21"/>
      <c r="X42" s="19"/>
    </row>
    <row r="43" spans="2:24" ht="21" customHeight="1" thickBot="1">
      <c r="E43" s="21"/>
      <c r="F43" s="21"/>
      <c r="G43" s="21"/>
      <c r="H43" s="21"/>
      <c r="J43" s="27" t="s">
        <v>11</v>
      </c>
      <c r="K43" s="26">
        <f t="shared" si="0"/>
        <v>10639</v>
      </c>
      <c r="L43" s="26"/>
      <c r="M43" s="34">
        <v>542</v>
      </c>
      <c r="N43" s="34">
        <v>202</v>
      </c>
      <c r="O43" s="34">
        <v>4083</v>
      </c>
      <c r="P43" s="34">
        <v>1435</v>
      </c>
      <c r="Q43" s="34">
        <v>4377</v>
      </c>
      <c r="T43" s="21"/>
      <c r="U43" s="21"/>
      <c r="V43" s="21"/>
      <c r="W43" s="21"/>
      <c r="X43" s="19"/>
    </row>
    <row r="44" spans="2:24" ht="21" customHeight="1">
      <c r="E44" s="21"/>
      <c r="F44" s="21"/>
      <c r="G44" s="21"/>
      <c r="H44" s="21"/>
      <c r="J44" s="29" t="s">
        <v>5</v>
      </c>
      <c r="K44" s="30">
        <f>SUM(K38:L43)</f>
        <v>51690</v>
      </c>
      <c r="L44" s="30"/>
      <c r="M44" s="35">
        <f t="shared" ref="M44:Q44" si="1">SUM(M38:M43)</f>
        <v>1727</v>
      </c>
      <c r="N44" s="35">
        <f t="shared" si="1"/>
        <v>570</v>
      </c>
      <c r="O44" s="35">
        <f t="shared" si="1"/>
        <v>22146</v>
      </c>
      <c r="P44" s="35">
        <f t="shared" si="1"/>
        <v>6736</v>
      </c>
      <c r="Q44" s="35">
        <f t="shared" si="1"/>
        <v>20511</v>
      </c>
      <c r="T44" s="21"/>
      <c r="U44" s="21"/>
      <c r="V44" s="21"/>
      <c r="W44" s="21"/>
      <c r="X44" s="19"/>
    </row>
    <row r="45" spans="2:24" ht="21" customHeight="1">
      <c r="E45" s="21"/>
      <c r="F45" s="21"/>
      <c r="G45" s="21"/>
      <c r="H45" s="21"/>
      <c r="J45"/>
      <c r="K45"/>
      <c r="L45"/>
      <c r="M45"/>
      <c r="N45"/>
      <c r="O45"/>
      <c r="P45"/>
      <c r="Q45"/>
      <c r="T45" s="21"/>
      <c r="U45" s="21"/>
      <c r="V45" s="21"/>
      <c r="W45" s="21"/>
      <c r="X45" s="19"/>
    </row>
    <row r="46" spans="2:24" ht="21" customHeight="1">
      <c r="E46" s="21"/>
      <c r="F46" s="21"/>
      <c r="G46" s="21"/>
      <c r="H46" s="21"/>
      <c r="J46"/>
      <c r="K46"/>
      <c r="L46"/>
      <c r="M46"/>
      <c r="N46"/>
      <c r="O46"/>
      <c r="P46"/>
      <c r="Q46"/>
      <c r="T46" s="21"/>
      <c r="U46" s="21"/>
      <c r="V46" s="21"/>
      <c r="W46" s="21"/>
      <c r="X46" s="19"/>
    </row>
    <row r="47" spans="2:24" ht="21" customHeight="1">
      <c r="B47" s="36" t="s">
        <v>17</v>
      </c>
      <c r="C47" s="37" t="s">
        <v>18</v>
      </c>
      <c r="D47" s="38"/>
      <c r="E47" s="21"/>
      <c r="F47" s="21"/>
      <c r="G47" s="21"/>
      <c r="H47" s="21"/>
      <c r="J47"/>
      <c r="K47"/>
      <c r="L47"/>
      <c r="M47"/>
      <c r="N47"/>
      <c r="O47"/>
      <c r="P47"/>
      <c r="Q47"/>
      <c r="T47" s="21"/>
      <c r="U47" s="21"/>
      <c r="V47" s="21"/>
      <c r="W47" s="21"/>
      <c r="X47" s="19"/>
    </row>
    <row r="48" spans="2:24" ht="21" customHeight="1">
      <c r="B48" s="39"/>
      <c r="C48" s="40" t="s">
        <v>19</v>
      </c>
      <c r="D48" s="41"/>
      <c r="E48" s="21"/>
      <c r="F48" s="21"/>
      <c r="G48" s="21"/>
      <c r="H48" s="21"/>
      <c r="J48"/>
      <c r="K48"/>
      <c r="L48"/>
      <c r="M48"/>
      <c r="N48"/>
      <c r="O48"/>
      <c r="P48"/>
      <c r="Q48"/>
      <c r="T48" s="21"/>
      <c r="U48" s="21"/>
      <c r="V48" s="21"/>
      <c r="W48" s="21"/>
      <c r="X48" s="19"/>
    </row>
    <row r="49" spans="2:24" ht="21" customHeight="1">
      <c r="B49" s="42"/>
      <c r="C49" s="40" t="s">
        <v>20</v>
      </c>
      <c r="D49" s="41"/>
      <c r="E49" s="21"/>
      <c r="F49" s="21"/>
      <c r="G49" s="21"/>
      <c r="H49" s="21"/>
      <c r="J49"/>
      <c r="K49"/>
      <c r="L49"/>
      <c r="M49"/>
      <c r="N49"/>
      <c r="O49"/>
      <c r="P49"/>
      <c r="Q49"/>
      <c r="T49" s="21"/>
      <c r="U49" s="21"/>
      <c r="V49" s="21"/>
      <c r="W49" s="21"/>
      <c r="X49" s="19"/>
    </row>
    <row r="50" spans="2:24" ht="25.2" customHeight="1">
      <c r="B50" s="43"/>
      <c r="C50" s="40" t="s">
        <v>21</v>
      </c>
      <c r="D50" s="41"/>
      <c r="E50" s="21"/>
      <c r="F50" s="21"/>
      <c r="G50" s="21"/>
      <c r="H50" s="21"/>
      <c r="R50" s="21"/>
      <c r="S50" s="21"/>
      <c r="T50" s="21"/>
      <c r="U50" s="21"/>
      <c r="V50" s="21"/>
      <c r="W50" s="21"/>
      <c r="X50" s="19"/>
    </row>
    <row r="51" spans="2:24" ht="20.25" customHeight="1">
      <c r="B51" s="44"/>
      <c r="C51" s="40" t="s">
        <v>22</v>
      </c>
      <c r="D51" s="41"/>
      <c r="E51" s="21"/>
      <c r="L51" s="21"/>
      <c r="M51" s="21"/>
      <c r="R51" s="21"/>
      <c r="S51" s="21"/>
      <c r="T51" s="21"/>
      <c r="U51" s="21"/>
      <c r="V51" s="21"/>
      <c r="W51" s="21"/>
      <c r="X51" s="19"/>
    </row>
    <row r="52" spans="2:24" ht="30" customHeight="1">
      <c r="B52" s="45"/>
      <c r="C52" s="40" t="s">
        <v>23</v>
      </c>
      <c r="D52" s="41"/>
      <c r="E52" s="21"/>
      <c r="L52" s="21"/>
      <c r="M52" s="21"/>
      <c r="R52" s="21"/>
      <c r="S52" s="21"/>
      <c r="T52" s="21"/>
      <c r="U52" s="21"/>
      <c r="V52" s="21"/>
      <c r="W52" s="21"/>
      <c r="X52" s="19"/>
    </row>
    <row r="53" spans="2:24" ht="30" customHeight="1">
      <c r="B53" s="46"/>
      <c r="C53" s="40" t="s">
        <v>24</v>
      </c>
      <c r="D53" s="41"/>
      <c r="J53" s="47"/>
      <c r="K53" s="47"/>
      <c r="L53" s="47"/>
      <c r="M53" s="47"/>
      <c r="N53" s="47"/>
      <c r="O53" s="47"/>
      <c r="P53" s="47"/>
      <c r="Q53" s="47"/>
      <c r="R53" s="47"/>
      <c r="S53" s="21"/>
      <c r="T53" s="21"/>
      <c r="U53" s="21"/>
      <c r="V53" s="21"/>
      <c r="W53" s="21"/>
      <c r="X53" s="19"/>
    </row>
    <row r="54" spans="2:24" ht="28.5" customHeight="1">
      <c r="P54" s="47"/>
      <c r="U54" s="21"/>
      <c r="V54" s="21"/>
      <c r="W54" s="21"/>
      <c r="X54" s="19"/>
    </row>
    <row r="55" spans="2:24" ht="53.25" customHeight="1">
      <c r="L55" s="24" t="s">
        <v>25</v>
      </c>
      <c r="M55" s="22"/>
      <c r="N55" s="48" t="s">
        <v>5</v>
      </c>
      <c r="O55" s="49" t="s">
        <v>26</v>
      </c>
      <c r="P55" s="47"/>
      <c r="U55" s="21"/>
      <c r="V55" s="21"/>
      <c r="W55" s="21"/>
      <c r="X55" s="19"/>
    </row>
    <row r="56" spans="2:24" ht="18.600000000000001" customHeight="1">
      <c r="L56" s="50" t="s">
        <v>27</v>
      </c>
      <c r="M56" s="50"/>
      <c r="N56" s="51">
        <v>25462</v>
      </c>
      <c r="O56" s="52">
        <f>N56/$N$59</f>
        <v>0.4925904430257303</v>
      </c>
      <c r="P56" s="47"/>
      <c r="U56" s="21"/>
      <c r="V56" s="21"/>
      <c r="W56" s="21"/>
      <c r="X56" s="19"/>
    </row>
    <row r="57" spans="2:24" ht="18.600000000000001" customHeight="1">
      <c r="L57" s="53" t="s">
        <v>28</v>
      </c>
      <c r="M57" s="53"/>
      <c r="N57" s="34">
        <v>23811</v>
      </c>
      <c r="O57" s="54">
        <f t="shared" ref="O57:O59" si="2">N57/$N$59</f>
        <v>0.46065002901915264</v>
      </c>
      <c r="P57" s="47"/>
      <c r="U57" s="21"/>
      <c r="V57" s="21"/>
      <c r="W57" s="21"/>
      <c r="X57" s="19"/>
    </row>
    <row r="58" spans="2:24" ht="18.600000000000001" customHeight="1" thickBot="1">
      <c r="J58" s="47"/>
      <c r="K58" s="47"/>
      <c r="L58" s="50" t="s">
        <v>29</v>
      </c>
      <c r="M58" s="50"/>
      <c r="N58" s="51">
        <v>2417</v>
      </c>
      <c r="O58" s="52">
        <f t="shared" si="2"/>
        <v>4.6759527955117043E-2</v>
      </c>
      <c r="P58" s="47"/>
      <c r="Q58" s="47"/>
      <c r="R58" s="47"/>
      <c r="S58" s="21"/>
      <c r="T58" s="21"/>
      <c r="U58" s="21"/>
      <c r="V58" s="21"/>
      <c r="W58" s="21"/>
      <c r="X58" s="19"/>
    </row>
    <row r="59" spans="2:24" ht="19.95" customHeight="1">
      <c r="B59" s="24" t="s">
        <v>30</v>
      </c>
      <c r="C59" s="24"/>
      <c r="D59" s="24"/>
      <c r="E59" s="24"/>
      <c r="F59" s="24"/>
      <c r="G59" s="48" t="s">
        <v>5</v>
      </c>
      <c r="H59" s="49" t="s">
        <v>31</v>
      </c>
      <c r="L59" s="55" t="s">
        <v>5</v>
      </c>
      <c r="M59" s="56"/>
      <c r="N59" s="35">
        <f>SUM(N56:N58)</f>
        <v>51690</v>
      </c>
      <c r="O59" s="57">
        <f t="shared" si="2"/>
        <v>1</v>
      </c>
      <c r="S59" s="21"/>
      <c r="T59" s="21"/>
      <c r="U59" s="21"/>
      <c r="V59" s="21"/>
      <c r="W59" s="21"/>
      <c r="X59" s="19"/>
    </row>
    <row r="60" spans="2:24" ht="28.5" customHeight="1">
      <c r="B60" s="53" t="s">
        <v>32</v>
      </c>
      <c r="C60" s="53"/>
      <c r="D60" s="53"/>
      <c r="E60" s="53"/>
      <c r="F60" s="53"/>
      <c r="G60" s="34">
        <v>219</v>
      </c>
      <c r="H60" s="54">
        <f>G60/$G$75</f>
        <v>4.2367962855484618E-3</v>
      </c>
      <c r="S60" s="21"/>
      <c r="T60" s="21"/>
      <c r="U60" s="21"/>
      <c r="V60" s="21"/>
      <c r="W60" s="21"/>
      <c r="X60" s="19"/>
    </row>
    <row r="61" spans="2:24" ht="28.5" customHeight="1">
      <c r="B61" s="53" t="s">
        <v>33</v>
      </c>
      <c r="C61" s="53"/>
      <c r="D61" s="53"/>
      <c r="E61" s="53"/>
      <c r="F61" s="53"/>
      <c r="G61" s="34">
        <v>1409</v>
      </c>
      <c r="H61" s="54">
        <f t="shared" ref="H61:H74" si="3">G61/$G$75</f>
        <v>2.7258657380537822E-2</v>
      </c>
      <c r="S61" s="21"/>
      <c r="T61" s="21"/>
      <c r="U61" s="21"/>
      <c r="V61" s="21"/>
      <c r="W61" s="21"/>
      <c r="X61" s="19"/>
    </row>
    <row r="62" spans="2:24" ht="28.5" customHeight="1">
      <c r="B62" s="53" t="s">
        <v>34</v>
      </c>
      <c r="C62" s="53"/>
      <c r="D62" s="53"/>
      <c r="E62" s="53"/>
      <c r="F62" s="53"/>
      <c r="G62" s="34">
        <v>99</v>
      </c>
      <c r="H62" s="54">
        <f t="shared" si="3"/>
        <v>1.9152640742890307E-3</v>
      </c>
      <c r="S62" s="21"/>
      <c r="T62" s="21"/>
      <c r="U62" s="21"/>
      <c r="V62" s="21"/>
      <c r="W62" s="21"/>
      <c r="X62" s="19"/>
    </row>
    <row r="63" spans="2:24" ht="28.5" customHeight="1">
      <c r="B63" s="53" t="s">
        <v>35</v>
      </c>
      <c r="C63" s="53"/>
      <c r="D63" s="53"/>
      <c r="E63" s="53"/>
      <c r="F63" s="53"/>
      <c r="G63" s="34">
        <v>0</v>
      </c>
      <c r="H63" s="54">
        <f t="shared" si="3"/>
        <v>0</v>
      </c>
      <c r="J63" s="24" t="s">
        <v>36</v>
      </c>
      <c r="K63" s="22"/>
      <c r="L63" s="58" t="s">
        <v>5</v>
      </c>
      <c r="M63" s="59" t="s">
        <v>31</v>
      </c>
      <c r="N63" s="47"/>
      <c r="O63" s="24" t="s">
        <v>37</v>
      </c>
      <c r="P63" s="22"/>
      <c r="Q63" s="58" t="s">
        <v>5</v>
      </c>
      <c r="R63" s="59" t="s">
        <v>31</v>
      </c>
      <c r="U63" s="21"/>
      <c r="V63" s="21"/>
      <c r="W63" s="21"/>
      <c r="X63" s="19"/>
    </row>
    <row r="64" spans="2:24" ht="35.25" customHeight="1">
      <c r="B64" s="53" t="s">
        <v>38</v>
      </c>
      <c r="C64" s="53"/>
      <c r="D64" s="53"/>
      <c r="E64" s="53"/>
      <c r="F64" s="53"/>
      <c r="G64" s="34">
        <v>570</v>
      </c>
      <c r="H64" s="54">
        <f t="shared" si="3"/>
        <v>1.1027278003482298E-2</v>
      </c>
      <c r="J64" s="24"/>
      <c r="K64" s="22"/>
      <c r="L64" s="58"/>
      <c r="M64" s="59"/>
      <c r="N64" s="47"/>
      <c r="O64" s="24"/>
      <c r="P64" s="22"/>
      <c r="Q64" s="58"/>
      <c r="R64" s="59"/>
      <c r="U64" s="21"/>
      <c r="V64" s="21"/>
      <c r="W64" s="21"/>
      <c r="X64" s="19"/>
    </row>
    <row r="65" spans="2:24" ht="28.5" customHeight="1">
      <c r="B65" s="53" t="s">
        <v>39</v>
      </c>
      <c r="C65" s="53"/>
      <c r="D65" s="53"/>
      <c r="E65" s="53"/>
      <c r="F65" s="53"/>
      <c r="G65" s="34">
        <v>18919</v>
      </c>
      <c r="H65" s="54">
        <f t="shared" si="3"/>
        <v>0.36600889920680985</v>
      </c>
      <c r="J65" s="53" t="s">
        <v>40</v>
      </c>
      <c r="K65" s="53"/>
      <c r="L65" s="34">
        <v>270</v>
      </c>
      <c r="M65" s="54">
        <f>L65/$L$81</f>
        <v>1.1339296963588258E-2</v>
      </c>
      <c r="N65" s="47"/>
      <c r="O65" s="53" t="s">
        <v>40</v>
      </c>
      <c r="P65" s="53"/>
      <c r="Q65" s="34">
        <v>68</v>
      </c>
      <c r="R65" s="54">
        <f>Q65/$Q$81</f>
        <v>2.8134050475796441E-2</v>
      </c>
      <c r="U65" s="21"/>
      <c r="V65" s="21"/>
      <c r="W65" s="21"/>
      <c r="X65" s="19"/>
    </row>
    <row r="66" spans="2:24" ht="28.5" customHeight="1">
      <c r="B66" s="53" t="s">
        <v>41</v>
      </c>
      <c r="C66" s="53"/>
      <c r="D66" s="53"/>
      <c r="E66" s="53"/>
      <c r="F66" s="53"/>
      <c r="G66" s="34">
        <v>3227</v>
      </c>
      <c r="H66" s="54">
        <f t="shared" si="3"/>
        <v>6.2429870381118205E-2</v>
      </c>
      <c r="J66" s="60" t="s">
        <v>42</v>
      </c>
      <c r="K66" s="60"/>
      <c r="L66" s="34">
        <v>2433</v>
      </c>
      <c r="M66" s="54">
        <f t="shared" ref="M66:M80" si="4">L66/$L$81</f>
        <v>0.10217966486077863</v>
      </c>
      <c r="N66" s="47"/>
      <c r="O66" s="60" t="s">
        <v>42</v>
      </c>
      <c r="P66" s="60"/>
      <c r="Q66" s="34">
        <v>281</v>
      </c>
      <c r="R66" s="54">
        <f t="shared" ref="R66:R80" si="5">Q66/$Q$81</f>
        <v>0.11625982623086471</v>
      </c>
      <c r="U66" s="21"/>
      <c r="V66" s="21"/>
      <c r="W66" s="21"/>
      <c r="X66" s="19"/>
    </row>
    <row r="67" spans="2:24" ht="26.25" customHeight="1">
      <c r="B67" s="53" t="s">
        <v>43</v>
      </c>
      <c r="C67" s="53"/>
      <c r="D67" s="53"/>
      <c r="E67" s="53"/>
      <c r="F67" s="53"/>
      <c r="G67" s="34">
        <v>3805</v>
      </c>
      <c r="H67" s="54">
        <f t="shared" si="3"/>
        <v>7.3611917198684471E-2</v>
      </c>
      <c r="J67" s="53" t="s">
        <v>44</v>
      </c>
      <c r="K67" s="53"/>
      <c r="L67" s="34">
        <v>3148</v>
      </c>
      <c r="M67" s="54">
        <f t="shared" si="4"/>
        <v>0.13220780311620681</v>
      </c>
      <c r="N67" s="47"/>
      <c r="O67" s="53" t="s">
        <v>44</v>
      </c>
      <c r="P67" s="53"/>
      <c r="Q67" s="34">
        <v>193</v>
      </c>
      <c r="R67" s="54">
        <f t="shared" si="5"/>
        <v>7.9851055026892839E-2</v>
      </c>
      <c r="U67" s="21"/>
      <c r="V67" s="21"/>
      <c r="W67" s="21"/>
      <c r="X67" s="19"/>
    </row>
    <row r="68" spans="2:24" ht="30" customHeight="1">
      <c r="B68" s="53" t="s">
        <v>45</v>
      </c>
      <c r="C68" s="53"/>
      <c r="D68" s="53"/>
      <c r="E68" s="53"/>
      <c r="F68" s="53"/>
      <c r="G68" s="34">
        <v>1109</v>
      </c>
      <c r="H68" s="54">
        <f t="shared" si="3"/>
        <v>2.1454826852389242E-2</v>
      </c>
      <c r="I68" s="47"/>
      <c r="J68" s="53" t="s">
        <v>46</v>
      </c>
      <c r="K68" s="53"/>
      <c r="L68" s="34">
        <v>1269</v>
      </c>
      <c r="M68" s="54">
        <f t="shared" si="4"/>
        <v>5.3294695728864812E-2</v>
      </c>
      <c r="N68" s="47"/>
      <c r="O68" s="53" t="s">
        <v>46</v>
      </c>
      <c r="P68" s="53"/>
      <c r="Q68" s="34">
        <v>59</v>
      </c>
      <c r="R68" s="54">
        <f t="shared" si="5"/>
        <v>2.44104261481175E-2</v>
      </c>
      <c r="U68" s="21"/>
      <c r="V68" s="21"/>
      <c r="W68" s="21"/>
      <c r="X68" s="19"/>
    </row>
    <row r="69" spans="2:24" ht="30" customHeight="1">
      <c r="B69" s="53" t="s">
        <v>47</v>
      </c>
      <c r="C69" s="53"/>
      <c r="D69" s="53"/>
      <c r="E69" s="53"/>
      <c r="F69" s="53"/>
      <c r="G69" s="34">
        <v>1822</v>
      </c>
      <c r="H69" s="54">
        <f t="shared" si="3"/>
        <v>3.5248597407622366E-2</v>
      </c>
      <c r="I69" s="47"/>
      <c r="J69" s="53" t="s">
        <v>48</v>
      </c>
      <c r="K69" s="53"/>
      <c r="L69" s="34">
        <v>6331</v>
      </c>
      <c r="M69" s="54">
        <f t="shared" si="4"/>
        <v>0.26588551509806391</v>
      </c>
      <c r="N69" s="47"/>
      <c r="O69" s="53" t="s">
        <v>48</v>
      </c>
      <c r="P69" s="53"/>
      <c r="Q69" s="34">
        <v>605</v>
      </c>
      <c r="R69" s="54">
        <f t="shared" si="5"/>
        <v>0.25031030202730659</v>
      </c>
      <c r="U69" s="21"/>
      <c r="V69" s="21"/>
      <c r="W69" s="21"/>
      <c r="X69" s="19"/>
    </row>
    <row r="70" spans="2:24" ht="30" customHeight="1">
      <c r="B70" s="53" t="s">
        <v>49</v>
      </c>
      <c r="C70" s="53"/>
      <c r="D70" s="53"/>
      <c r="E70" s="53"/>
      <c r="F70" s="53"/>
      <c r="G70" s="34">
        <v>0</v>
      </c>
      <c r="H70" s="54">
        <f t="shared" si="3"/>
        <v>0</v>
      </c>
      <c r="I70" s="47"/>
      <c r="J70" s="53" t="s">
        <v>50</v>
      </c>
      <c r="K70" s="53"/>
      <c r="L70" s="34">
        <v>405</v>
      </c>
      <c r="M70" s="54">
        <f t="shared" si="4"/>
        <v>1.7008945445382385E-2</v>
      </c>
      <c r="N70" s="47"/>
      <c r="O70" s="53" t="s">
        <v>50</v>
      </c>
      <c r="P70" s="53"/>
      <c r="Q70" s="34">
        <v>37</v>
      </c>
      <c r="R70" s="54">
        <f t="shared" si="5"/>
        <v>1.5308233347124535E-2</v>
      </c>
      <c r="U70" s="21"/>
      <c r="V70" s="21"/>
      <c r="W70" s="21"/>
      <c r="X70" s="19"/>
    </row>
    <row r="71" spans="2:24" ht="30" customHeight="1">
      <c r="B71" s="53" t="s">
        <v>51</v>
      </c>
      <c r="C71" s="53"/>
      <c r="D71" s="53"/>
      <c r="E71" s="53"/>
      <c r="F71" s="53"/>
      <c r="G71" s="34">
        <v>1867</v>
      </c>
      <c r="H71" s="54">
        <f t="shared" si="3"/>
        <v>3.6119171986844653E-2</v>
      </c>
      <c r="I71" s="47"/>
      <c r="J71" s="53" t="s">
        <v>52</v>
      </c>
      <c r="K71" s="53"/>
      <c r="L71" s="34">
        <v>81</v>
      </c>
      <c r="M71" s="54">
        <f t="shared" si="4"/>
        <v>3.4017890890764772E-3</v>
      </c>
      <c r="N71" s="47"/>
      <c r="O71" s="53" t="s">
        <v>52</v>
      </c>
      <c r="P71" s="53"/>
      <c r="Q71" s="34">
        <v>17</v>
      </c>
      <c r="R71" s="54">
        <f t="shared" si="5"/>
        <v>7.0335126189491103E-3</v>
      </c>
      <c r="U71" s="21"/>
      <c r="V71" s="21"/>
      <c r="W71" s="21"/>
      <c r="X71" s="19"/>
    </row>
    <row r="72" spans="2:24" ht="30" customHeight="1">
      <c r="B72" s="53" t="s">
        <v>53</v>
      </c>
      <c r="C72" s="53"/>
      <c r="D72" s="53"/>
      <c r="E72" s="53"/>
      <c r="F72" s="53"/>
      <c r="G72" s="34">
        <v>7546</v>
      </c>
      <c r="H72" s="54">
        <f t="shared" si="3"/>
        <v>0.14598568388469724</v>
      </c>
      <c r="I72" s="47"/>
      <c r="J72" s="53" t="s">
        <v>54</v>
      </c>
      <c r="K72" s="53"/>
      <c r="L72" s="34">
        <v>627</v>
      </c>
      <c r="M72" s="54">
        <f t="shared" si="4"/>
        <v>2.6332367393221621E-2</v>
      </c>
      <c r="N72" s="47"/>
      <c r="O72" s="53" t="s">
        <v>54</v>
      </c>
      <c r="P72" s="53"/>
      <c r="Q72" s="34">
        <v>42</v>
      </c>
      <c r="R72" s="54">
        <f t="shared" si="5"/>
        <v>1.737691352916839E-2</v>
      </c>
      <c r="U72" s="21"/>
      <c r="V72" s="21"/>
      <c r="W72" s="21"/>
      <c r="X72" s="19"/>
    </row>
    <row r="73" spans="2:24" ht="30" customHeight="1">
      <c r="B73" s="53" t="s">
        <v>55</v>
      </c>
      <c r="C73" s="53"/>
      <c r="D73" s="53"/>
      <c r="E73" s="53"/>
      <c r="F73" s="53"/>
      <c r="G73" s="34">
        <v>3732</v>
      </c>
      <c r="H73" s="54">
        <f t="shared" si="3"/>
        <v>7.2199651770168308E-2</v>
      </c>
      <c r="I73" s="47"/>
      <c r="J73" s="53" t="s">
        <v>56</v>
      </c>
      <c r="K73" s="53"/>
      <c r="L73" s="34">
        <v>1409</v>
      </c>
      <c r="M73" s="54">
        <f t="shared" si="4"/>
        <v>5.9174331191466131E-2</v>
      </c>
      <c r="N73" s="47"/>
      <c r="O73" s="53" t="s">
        <v>56</v>
      </c>
      <c r="P73" s="53"/>
      <c r="Q73" s="34">
        <v>233</v>
      </c>
      <c r="R73" s="54">
        <f t="shared" si="5"/>
        <v>9.6400496483243697E-2</v>
      </c>
      <c r="U73" s="21"/>
      <c r="V73" s="21"/>
      <c r="W73" s="21"/>
      <c r="X73" s="19"/>
    </row>
    <row r="74" spans="2:24" ht="30" customHeight="1" thickBot="1">
      <c r="B74" s="53" t="s">
        <v>57</v>
      </c>
      <c r="C74" s="53"/>
      <c r="D74" s="53"/>
      <c r="E74" s="53"/>
      <c r="F74" s="53"/>
      <c r="G74" s="34">
        <v>7366</v>
      </c>
      <c r="H74" s="54">
        <f t="shared" si="3"/>
        <v>0.14250338556780809</v>
      </c>
      <c r="I74" s="47"/>
      <c r="J74" s="53" t="s">
        <v>58</v>
      </c>
      <c r="K74" s="53"/>
      <c r="L74" s="34">
        <v>221</v>
      </c>
      <c r="M74" s="54">
        <f t="shared" si="4"/>
        <v>9.2814245516777954E-3</v>
      </c>
      <c r="N74" s="47"/>
      <c r="O74" s="53" t="s">
        <v>58</v>
      </c>
      <c r="P74" s="53"/>
      <c r="Q74" s="34">
        <v>13</v>
      </c>
      <c r="R74" s="54">
        <f t="shared" si="5"/>
        <v>5.3785684733140254E-3</v>
      </c>
      <c r="U74" s="21"/>
      <c r="V74" s="21"/>
      <c r="W74" s="21"/>
      <c r="X74" s="19"/>
    </row>
    <row r="75" spans="2:24" ht="30" customHeight="1">
      <c r="B75" s="55" t="s">
        <v>5</v>
      </c>
      <c r="C75" s="55"/>
      <c r="D75" s="55"/>
      <c r="E75" s="55"/>
      <c r="F75" s="55"/>
      <c r="G75" s="35">
        <f t="shared" ref="G75:H75" si="6">SUM(G60:G74)</f>
        <v>51690</v>
      </c>
      <c r="H75" s="57">
        <f t="shared" si="6"/>
        <v>0.99999999999999989</v>
      </c>
      <c r="I75" s="61">
        <f>SUM(G75:H75)</f>
        <v>51691</v>
      </c>
      <c r="J75" s="53" t="s">
        <v>59</v>
      </c>
      <c r="K75" s="53"/>
      <c r="L75" s="34">
        <v>2</v>
      </c>
      <c r="M75" s="54">
        <f t="shared" si="4"/>
        <v>8.3994792322875979E-5</v>
      </c>
      <c r="N75" s="47"/>
      <c r="O75" s="53" t="s">
        <v>59</v>
      </c>
      <c r="P75" s="53"/>
      <c r="Q75" s="34">
        <v>0</v>
      </c>
      <c r="R75" s="54">
        <f t="shared" si="5"/>
        <v>0</v>
      </c>
      <c r="U75" s="21"/>
      <c r="V75" s="21"/>
      <c r="W75" s="21"/>
      <c r="X75" s="19"/>
    </row>
    <row r="76" spans="2:24" ht="30" customHeight="1">
      <c r="I76" s="47"/>
      <c r="J76" s="53" t="s">
        <v>60</v>
      </c>
      <c r="K76" s="53"/>
      <c r="L76" s="34">
        <v>644</v>
      </c>
      <c r="M76" s="54">
        <f t="shared" si="4"/>
        <v>2.7046323127966065E-2</v>
      </c>
      <c r="N76" s="47"/>
      <c r="O76" s="53" t="s">
        <v>60</v>
      </c>
      <c r="P76" s="53"/>
      <c r="Q76" s="34">
        <v>21</v>
      </c>
      <c r="R76" s="54">
        <f t="shared" si="5"/>
        <v>8.6884567645841952E-3</v>
      </c>
      <c r="U76" s="21"/>
      <c r="V76" s="21"/>
      <c r="W76" s="21"/>
      <c r="X76" s="19"/>
    </row>
    <row r="77" spans="2:24" ht="30" customHeight="1">
      <c r="I77" s="47"/>
      <c r="J77" s="53" t="s">
        <v>61</v>
      </c>
      <c r="K77" s="53"/>
      <c r="L77" s="34">
        <v>335</v>
      </c>
      <c r="M77" s="54">
        <f t="shared" si="4"/>
        <v>1.4069127714081727E-2</v>
      </c>
      <c r="N77" s="47"/>
      <c r="O77" s="53" t="s">
        <v>61</v>
      </c>
      <c r="P77" s="53"/>
      <c r="Q77" s="34">
        <v>6</v>
      </c>
      <c r="R77" s="54">
        <f t="shared" si="5"/>
        <v>2.4824162184526274E-3</v>
      </c>
      <c r="U77" s="21"/>
      <c r="V77" s="21"/>
      <c r="W77" s="21"/>
      <c r="X77" s="19"/>
    </row>
    <row r="78" spans="2:24" ht="30" customHeight="1">
      <c r="I78" s="47"/>
      <c r="J78" s="53" t="s">
        <v>62</v>
      </c>
      <c r="K78" s="53"/>
      <c r="L78" s="34">
        <v>284</v>
      </c>
      <c r="M78" s="54">
        <f t="shared" si="4"/>
        <v>1.1927260509848389E-2</v>
      </c>
      <c r="N78" s="47"/>
      <c r="O78" s="53" t="s">
        <v>62</v>
      </c>
      <c r="P78" s="53"/>
      <c r="Q78" s="34">
        <v>33</v>
      </c>
      <c r="R78" s="54">
        <f t="shared" si="5"/>
        <v>1.3653289201489449E-2</v>
      </c>
      <c r="U78" s="21"/>
      <c r="V78" s="21"/>
      <c r="W78" s="21"/>
      <c r="X78" s="19"/>
    </row>
    <row r="79" spans="2:24" ht="30" customHeight="1">
      <c r="I79" s="47"/>
      <c r="J79" s="62" t="s">
        <v>63</v>
      </c>
      <c r="K79" s="62"/>
      <c r="L79" s="34">
        <v>191</v>
      </c>
      <c r="M79" s="54">
        <f t="shared" si="4"/>
        <v>8.0215026668346567E-3</v>
      </c>
      <c r="N79" s="47"/>
      <c r="O79" s="62" t="s">
        <v>63</v>
      </c>
      <c r="P79" s="62"/>
      <c r="Q79" s="34">
        <v>24</v>
      </c>
      <c r="R79" s="54">
        <f t="shared" si="5"/>
        <v>9.9296648738105096E-3</v>
      </c>
      <c r="U79" s="21"/>
      <c r="V79" s="21"/>
      <c r="W79" s="21"/>
      <c r="X79" s="19"/>
    </row>
    <row r="80" spans="2:24" ht="29.25" customHeight="1" thickBot="1">
      <c r="B80" s="47"/>
      <c r="H80" s="47"/>
      <c r="I80" s="47"/>
      <c r="J80" s="53" t="s">
        <v>64</v>
      </c>
      <c r="K80" s="53"/>
      <c r="L80" s="34">
        <v>6161</v>
      </c>
      <c r="M80" s="54">
        <f t="shared" si="4"/>
        <v>0.25874595775061948</v>
      </c>
      <c r="N80" s="47"/>
      <c r="O80" s="53" t="s">
        <v>64</v>
      </c>
      <c r="P80" s="53"/>
      <c r="Q80" s="34">
        <v>785</v>
      </c>
      <c r="R80" s="54">
        <f t="shared" si="5"/>
        <v>0.32478278858088538</v>
      </c>
      <c r="S80" s="21"/>
      <c r="U80" s="21"/>
      <c r="V80" s="21"/>
      <c r="W80" s="21"/>
      <c r="X80" s="19"/>
    </row>
    <row r="81" spans="2:24" ht="29.25" customHeight="1">
      <c r="B81" s="47"/>
      <c r="H81" s="47"/>
      <c r="I81" s="47"/>
      <c r="J81" s="55" t="s">
        <v>5</v>
      </c>
      <c r="K81" s="56"/>
      <c r="L81" s="35">
        <f t="shared" ref="L81:M81" si="7">SUM(L65:L80)</f>
        <v>23811</v>
      </c>
      <c r="M81" s="57">
        <f t="shared" si="7"/>
        <v>1</v>
      </c>
      <c r="N81" s="47"/>
      <c r="O81" s="55" t="s">
        <v>5</v>
      </c>
      <c r="P81" s="56"/>
      <c r="Q81" s="35">
        <f t="shared" ref="Q81:R81" si="8">SUM(Q65:Q80)</f>
        <v>2417</v>
      </c>
      <c r="R81" s="57">
        <f t="shared" si="8"/>
        <v>0.99999999999999989</v>
      </c>
      <c r="S81" s="21"/>
      <c r="X81" s="19"/>
    </row>
    <row r="82" spans="2:24" ht="29.25" customHeight="1">
      <c r="B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21"/>
      <c r="X82" s="19"/>
    </row>
    <row r="83" spans="2:24" ht="29.25" customHeight="1">
      <c r="B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21"/>
      <c r="X83" s="19"/>
    </row>
    <row r="84" spans="2:24" ht="29.25" customHeight="1">
      <c r="B84" s="63" t="s">
        <v>65</v>
      </c>
      <c r="C84" s="64" t="s">
        <v>5</v>
      </c>
      <c r="D84" s="65"/>
      <c r="E84" s="66" t="s">
        <v>12</v>
      </c>
      <c r="F84" s="66" t="s">
        <v>13</v>
      </c>
      <c r="G84" s="66" t="s">
        <v>14</v>
      </c>
      <c r="H84" s="66" t="s">
        <v>15</v>
      </c>
      <c r="I84" s="67" t="s">
        <v>16</v>
      </c>
      <c r="R84" s="47"/>
      <c r="S84" s="21"/>
      <c r="X84" s="19"/>
    </row>
    <row r="85" spans="2:24" ht="29.25" customHeight="1">
      <c r="B85" s="63"/>
      <c r="C85" s="64"/>
      <c r="D85" s="65"/>
      <c r="E85" s="66"/>
      <c r="F85" s="66"/>
      <c r="G85" s="66"/>
      <c r="H85" s="66"/>
      <c r="I85" s="67"/>
      <c r="R85" s="47"/>
      <c r="S85" s="21"/>
      <c r="X85" s="19"/>
    </row>
    <row r="86" spans="2:24" ht="26.4" customHeight="1">
      <c r="B86" s="27" t="s">
        <v>66</v>
      </c>
      <c r="C86" s="26">
        <f>SUM(E86:I86)</f>
        <v>1021</v>
      </c>
      <c r="D86" s="26"/>
      <c r="E86" s="34">
        <v>8</v>
      </c>
      <c r="F86" s="34">
        <v>34</v>
      </c>
      <c r="G86" s="34">
        <v>482</v>
      </c>
      <c r="H86" s="34">
        <v>144</v>
      </c>
      <c r="I86" s="34">
        <v>353</v>
      </c>
      <c r="R86" s="47"/>
      <c r="S86" s="21"/>
      <c r="X86" s="19"/>
    </row>
    <row r="87" spans="2:24" ht="26.4" customHeight="1">
      <c r="B87" s="27" t="s">
        <v>67</v>
      </c>
      <c r="C87" s="26">
        <f t="shared" ref="C87:C111" si="9">SUM(E87:I87)</f>
        <v>2184</v>
      </c>
      <c r="D87" s="26"/>
      <c r="E87" s="34">
        <v>13</v>
      </c>
      <c r="F87" s="34">
        <v>27</v>
      </c>
      <c r="G87" s="34">
        <v>1071</v>
      </c>
      <c r="H87" s="34">
        <v>204</v>
      </c>
      <c r="I87" s="34">
        <v>869</v>
      </c>
      <c r="R87" s="47"/>
      <c r="S87" s="21"/>
      <c r="X87" s="19"/>
    </row>
    <row r="88" spans="2:24" ht="30.75" customHeight="1">
      <c r="B88" s="27" t="s">
        <v>68</v>
      </c>
      <c r="C88" s="26">
        <f t="shared" si="9"/>
        <v>1665</v>
      </c>
      <c r="D88" s="26"/>
      <c r="E88" s="34">
        <v>10</v>
      </c>
      <c r="F88" s="34">
        <v>54</v>
      </c>
      <c r="G88" s="34">
        <v>471</v>
      </c>
      <c r="H88" s="34">
        <v>187</v>
      </c>
      <c r="I88" s="34">
        <v>943</v>
      </c>
      <c r="K88" s="24" t="s">
        <v>4</v>
      </c>
      <c r="L88" s="22"/>
      <c r="M88" s="48">
        <v>2024</v>
      </c>
      <c r="N88" s="48">
        <v>2025</v>
      </c>
      <c r="O88" s="49" t="s">
        <v>69</v>
      </c>
      <c r="R88" s="47"/>
      <c r="S88" s="21"/>
      <c r="X88" s="19"/>
    </row>
    <row r="89" spans="2:24" ht="26.4" customHeight="1">
      <c r="B89" s="27" t="s">
        <v>70</v>
      </c>
      <c r="C89" s="26">
        <f t="shared" si="9"/>
        <v>3163</v>
      </c>
      <c r="D89" s="26"/>
      <c r="E89" s="34">
        <v>20</v>
      </c>
      <c r="F89" s="34">
        <v>125</v>
      </c>
      <c r="G89" s="34">
        <v>1456</v>
      </c>
      <c r="H89" s="34">
        <v>405</v>
      </c>
      <c r="I89" s="34">
        <v>1157</v>
      </c>
      <c r="K89" s="62" t="s">
        <v>6</v>
      </c>
      <c r="L89" s="62"/>
      <c r="M89" s="68">
        <v>5086</v>
      </c>
      <c r="N89" s="68">
        <v>5428</v>
      </c>
      <c r="O89" s="69">
        <f>N89/M89-1</f>
        <v>6.7243413291388165E-2</v>
      </c>
      <c r="R89" s="47"/>
      <c r="S89" s="21"/>
      <c r="X89" s="19"/>
    </row>
    <row r="90" spans="2:24" ht="26.4" customHeight="1">
      <c r="B90" s="27" t="s">
        <v>71</v>
      </c>
      <c r="C90" s="26">
        <f t="shared" si="9"/>
        <v>2093</v>
      </c>
      <c r="D90" s="26"/>
      <c r="E90" s="34">
        <v>21</v>
      </c>
      <c r="F90" s="34">
        <v>10</v>
      </c>
      <c r="G90" s="34">
        <v>929</v>
      </c>
      <c r="H90" s="34">
        <v>359</v>
      </c>
      <c r="I90" s="34">
        <v>774</v>
      </c>
      <c r="K90" s="62" t="s">
        <v>7</v>
      </c>
      <c r="L90" s="62"/>
      <c r="M90" s="68">
        <v>7013</v>
      </c>
      <c r="N90" s="68">
        <v>6838</v>
      </c>
      <c r="O90" s="69">
        <f t="shared" ref="O90:O95" si="10">N90/M90-1</f>
        <v>-2.4953657493226866E-2</v>
      </c>
      <c r="R90" s="47"/>
      <c r="S90" s="21"/>
      <c r="X90" s="19"/>
    </row>
    <row r="91" spans="2:24" ht="26.4" customHeight="1">
      <c r="B91" s="27" t="s">
        <v>72</v>
      </c>
      <c r="C91" s="26">
        <f t="shared" si="9"/>
        <v>1669</v>
      </c>
      <c r="D91" s="26"/>
      <c r="E91" s="34">
        <v>19</v>
      </c>
      <c r="F91" s="34">
        <v>26</v>
      </c>
      <c r="G91" s="34">
        <v>728</v>
      </c>
      <c r="H91" s="34">
        <v>166</v>
      </c>
      <c r="I91" s="34">
        <v>730</v>
      </c>
      <c r="K91" s="62" t="s">
        <v>8</v>
      </c>
      <c r="L91" s="62"/>
      <c r="M91" s="68">
        <v>8343</v>
      </c>
      <c r="N91" s="68">
        <v>9194</v>
      </c>
      <c r="O91" s="69">
        <f t="shared" si="10"/>
        <v>0.10200167805345806</v>
      </c>
      <c r="R91" s="47"/>
      <c r="S91" s="21"/>
      <c r="X91" s="19"/>
    </row>
    <row r="92" spans="2:24" ht="26.4" customHeight="1">
      <c r="B92" s="27" t="s">
        <v>73</v>
      </c>
      <c r="C92" s="26">
        <f t="shared" si="9"/>
        <v>1786</v>
      </c>
      <c r="D92" s="26"/>
      <c r="E92" s="34">
        <v>17</v>
      </c>
      <c r="F92" s="34">
        <v>12</v>
      </c>
      <c r="G92" s="34">
        <v>727</v>
      </c>
      <c r="H92" s="34">
        <v>124</v>
      </c>
      <c r="I92" s="34">
        <v>906</v>
      </c>
      <c r="K92" s="62" t="s">
        <v>9</v>
      </c>
      <c r="L92" s="62"/>
      <c r="M92" s="68">
        <v>9088</v>
      </c>
      <c r="N92" s="68">
        <v>9092</v>
      </c>
      <c r="O92" s="69">
        <f t="shared" si="10"/>
        <v>4.4014084507049134E-4</v>
      </c>
      <c r="R92" s="47"/>
      <c r="S92" s="21"/>
      <c r="X92" s="19"/>
    </row>
    <row r="93" spans="2:24" ht="26.4" customHeight="1">
      <c r="B93" s="27" t="s">
        <v>74</v>
      </c>
      <c r="C93" s="26">
        <f t="shared" si="9"/>
        <v>3581</v>
      </c>
      <c r="D93" s="26"/>
      <c r="E93" s="34">
        <v>48</v>
      </c>
      <c r="F93" s="34">
        <v>11</v>
      </c>
      <c r="G93" s="34">
        <v>1579</v>
      </c>
      <c r="H93" s="34">
        <v>640</v>
      </c>
      <c r="I93" s="34">
        <v>1303</v>
      </c>
      <c r="K93" s="62" t="s">
        <v>10</v>
      </c>
      <c r="L93" s="62"/>
      <c r="M93" s="68">
        <v>10274</v>
      </c>
      <c r="N93" s="68">
        <v>10499</v>
      </c>
      <c r="O93" s="69">
        <f t="shared" si="10"/>
        <v>2.1899941600155737E-2</v>
      </c>
      <c r="R93" s="47"/>
      <c r="S93" s="21"/>
      <c r="X93" s="19"/>
    </row>
    <row r="94" spans="2:24" ht="26.4" customHeight="1" thickBot="1">
      <c r="B94" s="27" t="s">
        <v>75</v>
      </c>
      <c r="C94" s="26">
        <f t="shared" si="9"/>
        <v>877</v>
      </c>
      <c r="D94" s="26"/>
      <c r="E94" s="34">
        <v>6</v>
      </c>
      <c r="F94" s="34">
        <v>6</v>
      </c>
      <c r="G94" s="34">
        <v>457</v>
      </c>
      <c r="H94" s="34">
        <v>245</v>
      </c>
      <c r="I94" s="34">
        <v>163</v>
      </c>
      <c r="K94" s="62" t="s">
        <v>11</v>
      </c>
      <c r="L94" s="62"/>
      <c r="M94" s="68">
        <v>10751</v>
      </c>
      <c r="N94" s="68">
        <v>10639</v>
      </c>
      <c r="O94" s="69">
        <f t="shared" si="10"/>
        <v>-1.0417635568784278E-2</v>
      </c>
      <c r="R94" s="47"/>
      <c r="S94" s="21"/>
      <c r="X94" s="19"/>
    </row>
    <row r="95" spans="2:24" ht="26.4" customHeight="1">
      <c r="B95" s="27" t="s">
        <v>76</v>
      </c>
      <c r="C95" s="26">
        <f t="shared" si="9"/>
        <v>1261</v>
      </c>
      <c r="D95" s="26"/>
      <c r="E95" s="34">
        <v>135</v>
      </c>
      <c r="F95" s="34">
        <v>25</v>
      </c>
      <c r="G95" s="34">
        <v>649</v>
      </c>
      <c r="H95" s="34">
        <v>194</v>
      </c>
      <c r="I95" s="34">
        <v>258</v>
      </c>
      <c r="K95" s="55" t="s">
        <v>5</v>
      </c>
      <c r="L95" s="55"/>
      <c r="M95" s="35">
        <f>SUM(M89:M94)</f>
        <v>50555</v>
      </c>
      <c r="N95" s="35">
        <f>SUM(N89:N94)</f>
        <v>51690</v>
      </c>
      <c r="O95" s="70">
        <f t="shared" si="10"/>
        <v>2.2450796162595266E-2</v>
      </c>
      <c r="R95" s="47"/>
      <c r="S95" s="21"/>
      <c r="X95" s="19"/>
    </row>
    <row r="96" spans="2:24" ht="26.4" customHeight="1">
      <c r="B96" s="27" t="s">
        <v>77</v>
      </c>
      <c r="C96" s="26">
        <f t="shared" si="9"/>
        <v>1952</v>
      </c>
      <c r="D96" s="26"/>
      <c r="E96" s="34">
        <v>27</v>
      </c>
      <c r="F96" s="34">
        <v>8</v>
      </c>
      <c r="G96" s="34">
        <v>938</v>
      </c>
      <c r="H96" s="34">
        <v>233</v>
      </c>
      <c r="I96" s="34">
        <v>746</v>
      </c>
      <c r="K96"/>
      <c r="L96"/>
      <c r="M96"/>
      <c r="N96"/>
      <c r="O96"/>
      <c r="R96" s="47"/>
      <c r="S96" s="21"/>
      <c r="X96" s="19"/>
    </row>
    <row r="97" spans="2:24" ht="26.4" customHeight="1">
      <c r="B97" s="27" t="s">
        <v>78</v>
      </c>
      <c r="C97" s="26">
        <f t="shared" si="9"/>
        <v>4732</v>
      </c>
      <c r="D97" s="26"/>
      <c r="E97" s="34">
        <v>69</v>
      </c>
      <c r="F97" s="34">
        <v>60</v>
      </c>
      <c r="G97" s="34">
        <v>1333</v>
      </c>
      <c r="H97" s="34">
        <v>971</v>
      </c>
      <c r="I97" s="34">
        <v>2299</v>
      </c>
      <c r="K97"/>
      <c r="L97"/>
      <c r="M97"/>
      <c r="N97"/>
      <c r="O97"/>
      <c r="R97" s="47"/>
      <c r="S97" s="21"/>
      <c r="X97" s="19"/>
    </row>
    <row r="98" spans="2:24" ht="26.4" customHeight="1">
      <c r="B98" s="27" t="s">
        <v>79</v>
      </c>
      <c r="C98" s="26">
        <f t="shared" si="9"/>
        <v>3091</v>
      </c>
      <c r="D98" s="26"/>
      <c r="E98" s="34">
        <v>109</v>
      </c>
      <c r="F98" s="34">
        <v>6</v>
      </c>
      <c r="G98" s="34">
        <v>986</v>
      </c>
      <c r="H98" s="34">
        <v>413</v>
      </c>
      <c r="I98" s="34">
        <v>1577</v>
      </c>
      <c r="K98"/>
      <c r="L98"/>
      <c r="M98"/>
      <c r="N98"/>
      <c r="O98"/>
      <c r="R98" s="47"/>
      <c r="S98" s="21"/>
      <c r="X98" s="19"/>
    </row>
    <row r="99" spans="2:24" ht="26.4" customHeight="1">
      <c r="B99" s="27" t="s">
        <v>80</v>
      </c>
      <c r="C99" s="26">
        <f t="shared" si="9"/>
        <v>1066</v>
      </c>
      <c r="D99" s="26"/>
      <c r="E99" s="34">
        <v>54</v>
      </c>
      <c r="F99" s="34">
        <v>1</v>
      </c>
      <c r="G99" s="34">
        <v>600</v>
      </c>
      <c r="H99" s="34">
        <v>146</v>
      </c>
      <c r="I99" s="34">
        <v>265</v>
      </c>
      <c r="K99"/>
      <c r="L99"/>
      <c r="M99"/>
      <c r="N99"/>
      <c r="O99"/>
      <c r="R99" s="47"/>
      <c r="S99" s="21"/>
      <c r="X99" s="19"/>
    </row>
    <row r="100" spans="2:24" ht="26.4" customHeight="1">
      <c r="B100" s="27" t="s">
        <v>81</v>
      </c>
      <c r="C100" s="26">
        <f t="shared" si="9"/>
        <v>7731</v>
      </c>
      <c r="D100" s="26"/>
      <c r="E100" s="34">
        <v>536</v>
      </c>
      <c r="F100" s="34">
        <v>17</v>
      </c>
      <c r="G100" s="34">
        <v>3420</v>
      </c>
      <c r="H100" s="34">
        <v>830</v>
      </c>
      <c r="I100" s="34">
        <v>2928</v>
      </c>
      <c r="K100"/>
      <c r="L100"/>
      <c r="M100"/>
      <c r="N100"/>
      <c r="O100"/>
      <c r="R100" s="47"/>
      <c r="S100" s="21"/>
      <c r="X100" s="19"/>
    </row>
    <row r="101" spans="2:24" ht="26.4" customHeight="1">
      <c r="B101" s="27" t="s">
        <v>82</v>
      </c>
      <c r="C101" s="26">
        <f t="shared" si="9"/>
        <v>2341</v>
      </c>
      <c r="D101" s="26"/>
      <c r="E101" s="34">
        <v>152</v>
      </c>
      <c r="F101" s="34">
        <v>16</v>
      </c>
      <c r="G101" s="34">
        <v>1116</v>
      </c>
      <c r="H101" s="34">
        <v>271</v>
      </c>
      <c r="I101" s="34">
        <v>786</v>
      </c>
      <c r="R101" s="47"/>
      <c r="S101" s="21"/>
      <c r="X101" s="19"/>
    </row>
    <row r="102" spans="2:24" ht="26.4" customHeight="1">
      <c r="B102" s="27" t="s">
        <v>83</v>
      </c>
      <c r="C102" s="26">
        <f t="shared" si="9"/>
        <v>1019</v>
      </c>
      <c r="D102" s="26"/>
      <c r="E102" s="34">
        <v>175</v>
      </c>
      <c r="F102" s="34">
        <v>2</v>
      </c>
      <c r="G102" s="34">
        <v>495</v>
      </c>
      <c r="H102" s="34">
        <v>59</v>
      </c>
      <c r="I102" s="34">
        <v>288</v>
      </c>
      <c r="R102" s="47"/>
      <c r="S102" s="21"/>
      <c r="X102" s="19"/>
    </row>
    <row r="103" spans="2:24" ht="26.4" customHeight="1">
      <c r="B103" s="27" t="s">
        <v>84</v>
      </c>
      <c r="C103" s="26">
        <f t="shared" si="9"/>
        <v>318</v>
      </c>
      <c r="D103" s="26"/>
      <c r="E103" s="34">
        <v>5</v>
      </c>
      <c r="F103" s="34">
        <v>1</v>
      </c>
      <c r="G103" s="34">
        <v>155</v>
      </c>
      <c r="H103" s="34">
        <v>62</v>
      </c>
      <c r="I103" s="34">
        <v>95</v>
      </c>
      <c r="R103" s="47"/>
      <c r="S103" s="21"/>
      <c r="X103" s="19"/>
    </row>
    <row r="104" spans="2:24" ht="26.4" customHeight="1">
      <c r="B104" s="27" t="s">
        <v>85</v>
      </c>
      <c r="C104" s="26">
        <f t="shared" si="9"/>
        <v>515</v>
      </c>
      <c r="D104" s="26"/>
      <c r="E104" s="34">
        <v>2</v>
      </c>
      <c r="F104" s="34">
        <v>6</v>
      </c>
      <c r="G104" s="34">
        <v>238</v>
      </c>
      <c r="H104" s="34">
        <v>58</v>
      </c>
      <c r="I104" s="34">
        <v>211</v>
      </c>
      <c r="R104" s="47"/>
      <c r="S104" s="21"/>
      <c r="X104" s="19"/>
    </row>
    <row r="105" spans="2:24" ht="26.4" customHeight="1">
      <c r="B105" s="27" t="s">
        <v>86</v>
      </c>
      <c r="C105" s="26">
        <f t="shared" si="9"/>
        <v>1016</v>
      </c>
      <c r="D105" s="26"/>
      <c r="E105" s="34">
        <v>90</v>
      </c>
      <c r="F105" s="34">
        <v>16</v>
      </c>
      <c r="G105" s="34">
        <v>341</v>
      </c>
      <c r="H105" s="34">
        <v>80</v>
      </c>
      <c r="I105" s="34">
        <v>489</v>
      </c>
      <c r="R105" s="47"/>
      <c r="S105" s="21"/>
      <c r="X105" s="19"/>
    </row>
    <row r="106" spans="2:24" ht="26.4" customHeight="1">
      <c r="B106" s="27" t="s">
        <v>87</v>
      </c>
      <c r="C106" s="26">
        <f t="shared" si="9"/>
        <v>1690</v>
      </c>
      <c r="D106" s="26"/>
      <c r="E106" s="34">
        <v>23</v>
      </c>
      <c r="F106" s="34">
        <v>40</v>
      </c>
      <c r="G106" s="34">
        <v>868</v>
      </c>
      <c r="H106" s="34">
        <v>176</v>
      </c>
      <c r="I106" s="34">
        <v>583</v>
      </c>
      <c r="R106" s="47"/>
      <c r="S106" s="21"/>
      <c r="X106" s="19"/>
    </row>
    <row r="107" spans="2:24" ht="26.4" customHeight="1">
      <c r="B107" s="27" t="s">
        <v>88</v>
      </c>
      <c r="C107" s="26">
        <f t="shared" si="9"/>
        <v>1820</v>
      </c>
      <c r="D107" s="26"/>
      <c r="E107" s="34">
        <v>20</v>
      </c>
      <c r="F107" s="34">
        <v>17</v>
      </c>
      <c r="G107" s="34">
        <v>889</v>
      </c>
      <c r="H107" s="34">
        <v>203</v>
      </c>
      <c r="I107" s="34">
        <v>691</v>
      </c>
      <c r="R107" s="47"/>
      <c r="S107" s="21"/>
      <c r="X107" s="19"/>
    </row>
    <row r="108" spans="2:24" ht="26.4" customHeight="1">
      <c r="B108" s="27" t="s">
        <v>89</v>
      </c>
      <c r="C108" s="26">
        <f t="shared" si="9"/>
        <v>2709</v>
      </c>
      <c r="D108" s="26"/>
      <c r="E108" s="34">
        <v>127</v>
      </c>
      <c r="F108" s="34">
        <v>29</v>
      </c>
      <c r="G108" s="34">
        <v>1267</v>
      </c>
      <c r="H108" s="34">
        <v>328</v>
      </c>
      <c r="I108" s="34">
        <v>958</v>
      </c>
      <c r="R108" s="47"/>
      <c r="S108" s="21"/>
      <c r="X108" s="19"/>
    </row>
    <row r="109" spans="2:24" ht="26.4" customHeight="1">
      <c r="B109" s="27" t="s">
        <v>90</v>
      </c>
      <c r="C109" s="26">
        <f t="shared" si="9"/>
        <v>999</v>
      </c>
      <c r="D109" s="26"/>
      <c r="E109" s="34">
        <v>13</v>
      </c>
      <c r="F109" s="34">
        <v>9</v>
      </c>
      <c r="G109" s="34">
        <v>411</v>
      </c>
      <c r="H109" s="34">
        <v>139</v>
      </c>
      <c r="I109" s="34">
        <v>427</v>
      </c>
      <c r="K109" s="71"/>
      <c r="L109" s="71"/>
      <c r="M109" s="71"/>
      <c r="N109" s="71"/>
      <c r="O109" s="71"/>
      <c r="P109" s="71"/>
      <c r="Q109" s="71"/>
      <c r="R109" s="47"/>
      <c r="S109" s="21"/>
      <c r="X109" s="19"/>
    </row>
    <row r="110" spans="2:24" ht="26.4" customHeight="1">
      <c r="B110" s="27" t="s">
        <v>91</v>
      </c>
      <c r="C110" s="26">
        <f t="shared" si="9"/>
        <v>689</v>
      </c>
      <c r="D110" s="26"/>
      <c r="E110" s="34">
        <v>19</v>
      </c>
      <c r="F110" s="34">
        <v>8</v>
      </c>
      <c r="G110" s="34">
        <v>326</v>
      </c>
      <c r="H110" s="34">
        <v>40</v>
      </c>
      <c r="I110" s="34">
        <v>296</v>
      </c>
      <c r="K110" s="71"/>
      <c r="L110" s="71"/>
      <c r="M110" s="71"/>
      <c r="N110" s="71"/>
      <c r="O110" s="71"/>
      <c r="P110" s="71"/>
      <c r="Q110" s="71"/>
      <c r="R110" s="47"/>
      <c r="S110" s="21"/>
      <c r="X110" s="19"/>
    </row>
    <row r="111" spans="2:24" ht="26.4" customHeight="1" thickBot="1">
      <c r="B111" s="27" t="s">
        <v>92</v>
      </c>
      <c r="C111" s="26">
        <f t="shared" si="9"/>
        <v>702</v>
      </c>
      <c r="D111" s="26"/>
      <c r="E111" s="34">
        <v>9</v>
      </c>
      <c r="F111" s="34">
        <v>4</v>
      </c>
      <c r="G111" s="34">
        <v>214</v>
      </c>
      <c r="H111" s="34">
        <v>59</v>
      </c>
      <c r="I111" s="34">
        <v>416</v>
      </c>
      <c r="K111" s="71"/>
      <c r="L111" s="71"/>
      <c r="M111" s="71"/>
      <c r="N111" s="71"/>
      <c r="O111" s="71"/>
      <c r="P111" s="71"/>
      <c r="Q111" s="71"/>
      <c r="R111" s="47"/>
      <c r="S111" s="21"/>
      <c r="X111" s="19"/>
    </row>
    <row r="112" spans="2:24" ht="29.25" customHeight="1">
      <c r="B112" s="29" t="s">
        <v>5</v>
      </c>
      <c r="C112" s="30">
        <f>SUM(C86:D111)</f>
        <v>51690</v>
      </c>
      <c r="D112" s="30"/>
      <c r="E112" s="35">
        <f t="shared" ref="E112:I112" si="11">SUM(E86:E111)</f>
        <v>1727</v>
      </c>
      <c r="F112" s="35">
        <f t="shared" si="11"/>
        <v>570</v>
      </c>
      <c r="G112" s="35">
        <f t="shared" si="11"/>
        <v>22146</v>
      </c>
      <c r="H112" s="35">
        <f t="shared" si="11"/>
        <v>6736</v>
      </c>
      <c r="I112" s="35">
        <f t="shared" si="11"/>
        <v>20511</v>
      </c>
      <c r="J112" s="21"/>
      <c r="K112" s="21"/>
      <c r="L112" s="21"/>
      <c r="M112" s="21"/>
      <c r="N112" s="21"/>
      <c r="O112" s="21"/>
      <c r="P112" s="21"/>
      <c r="Q112" s="21"/>
      <c r="R112" s="47"/>
      <c r="S112" s="21"/>
      <c r="X112" s="19"/>
    </row>
    <row r="113" spans="2:24" ht="29.25" customHeight="1">
      <c r="B113" s="7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47"/>
      <c r="S113" s="21"/>
      <c r="X113" s="19"/>
    </row>
    <row r="114" spans="2:24" ht="18.75" customHeight="1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21"/>
      <c r="T114" s="21"/>
      <c r="X114" s="19"/>
    </row>
    <row r="115" spans="2:24" ht="30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 t="s">
        <v>93</v>
      </c>
      <c r="N115" s="21" t="s">
        <v>93</v>
      </c>
      <c r="O115" s="21"/>
      <c r="P115" s="21"/>
      <c r="Q115" s="21"/>
      <c r="R115" s="21"/>
      <c r="S115" s="21"/>
      <c r="T115" s="21"/>
      <c r="X115" s="19"/>
    </row>
    <row r="116" spans="2:24" ht="64.5" customHeight="1">
      <c r="B116" s="73" t="s">
        <v>94</v>
      </c>
      <c r="C116" s="74"/>
      <c r="D116" s="75" t="s">
        <v>95</v>
      </c>
      <c r="E116" s="76">
        <v>2021</v>
      </c>
      <c r="F116" s="75">
        <v>2022</v>
      </c>
      <c r="G116" s="75">
        <v>2023</v>
      </c>
      <c r="H116" s="75">
        <v>2024</v>
      </c>
      <c r="I116" s="75" t="s">
        <v>96</v>
      </c>
      <c r="K116" s="21"/>
      <c r="L116" s="71"/>
      <c r="M116" s="77" t="s">
        <v>84</v>
      </c>
      <c r="N116" s="78">
        <v>3380</v>
      </c>
      <c r="O116" s="21"/>
      <c r="P116" s="21"/>
      <c r="Q116" s="21"/>
      <c r="R116" s="21"/>
      <c r="S116" s="21"/>
      <c r="T116" s="21"/>
      <c r="X116" s="19"/>
    </row>
    <row r="117" spans="2:24" ht="18" customHeight="1">
      <c r="B117" s="79" t="s">
        <v>66</v>
      </c>
      <c r="C117" s="79"/>
      <c r="D117" s="80">
        <f>SUM(E117:I117)</f>
        <v>9153</v>
      </c>
      <c r="E117" s="81">
        <v>1899</v>
      </c>
      <c r="F117" s="81">
        <v>2440</v>
      </c>
      <c r="G117" s="82">
        <v>1928</v>
      </c>
      <c r="H117" s="82">
        <v>1865</v>
      </c>
      <c r="I117" s="81">
        <v>1021</v>
      </c>
      <c r="K117" s="21"/>
      <c r="L117" s="71"/>
      <c r="M117" s="77" t="s">
        <v>85</v>
      </c>
      <c r="N117" s="78">
        <v>5240</v>
      </c>
      <c r="O117" s="21"/>
      <c r="P117" s="21"/>
      <c r="Q117" s="21"/>
      <c r="R117" s="21"/>
      <c r="S117" s="21"/>
      <c r="T117" s="21"/>
      <c r="X117" s="19"/>
    </row>
    <row r="118" spans="2:24" ht="18" customHeight="1">
      <c r="B118" s="79" t="s">
        <v>67</v>
      </c>
      <c r="C118" s="79"/>
      <c r="D118" s="80">
        <f t="shared" ref="D118:D142" si="12">SUM(E118:I118)</f>
        <v>20236</v>
      </c>
      <c r="E118" s="81">
        <v>3440</v>
      </c>
      <c r="F118" s="81">
        <v>5012</v>
      </c>
      <c r="G118" s="81">
        <v>4719</v>
      </c>
      <c r="H118" s="81">
        <v>4881</v>
      </c>
      <c r="I118" s="81">
        <v>2184</v>
      </c>
      <c r="K118" s="21"/>
      <c r="L118" s="71"/>
      <c r="M118" s="77" t="s">
        <v>92</v>
      </c>
      <c r="N118" s="78">
        <v>5873</v>
      </c>
      <c r="O118" s="21"/>
      <c r="P118" s="21"/>
      <c r="Q118" s="21"/>
      <c r="R118" s="21"/>
      <c r="S118" s="21"/>
      <c r="T118" s="21"/>
      <c r="X118" s="19"/>
    </row>
    <row r="119" spans="2:24" ht="18" customHeight="1">
      <c r="B119" s="79" t="s">
        <v>68</v>
      </c>
      <c r="C119" s="79"/>
      <c r="D119" s="80">
        <f t="shared" si="12"/>
        <v>15669</v>
      </c>
      <c r="E119" s="81">
        <v>3118</v>
      </c>
      <c r="F119" s="81">
        <v>3882</v>
      </c>
      <c r="G119" s="81">
        <v>3423</v>
      </c>
      <c r="H119" s="81">
        <v>3581</v>
      </c>
      <c r="I119" s="81">
        <v>1665</v>
      </c>
      <c r="K119" s="21"/>
      <c r="L119" s="71"/>
      <c r="M119" s="77" t="s">
        <v>91</v>
      </c>
      <c r="N119" s="78">
        <v>6130</v>
      </c>
      <c r="O119" s="21"/>
      <c r="P119" s="21"/>
      <c r="Q119" s="21"/>
      <c r="R119" s="21"/>
      <c r="S119" s="21"/>
      <c r="T119" s="21"/>
      <c r="X119" s="19"/>
    </row>
    <row r="120" spans="2:24" ht="18" customHeight="1">
      <c r="B120" s="79" t="s">
        <v>70</v>
      </c>
      <c r="C120" s="79"/>
      <c r="D120" s="80">
        <f t="shared" si="12"/>
        <v>32563</v>
      </c>
      <c r="E120" s="81">
        <v>7842</v>
      </c>
      <c r="F120" s="81">
        <v>7818</v>
      </c>
      <c r="G120" s="81">
        <v>6805</v>
      </c>
      <c r="H120" s="81">
        <v>6935</v>
      </c>
      <c r="I120" s="81">
        <v>3163</v>
      </c>
      <c r="K120" s="21"/>
      <c r="L120" s="71"/>
      <c r="M120" s="77" t="s">
        <v>75</v>
      </c>
      <c r="N120" s="78">
        <v>9120</v>
      </c>
      <c r="O120" s="21"/>
      <c r="P120" s="21"/>
      <c r="Q120" s="21"/>
      <c r="R120" s="21"/>
      <c r="S120" s="21"/>
      <c r="T120" s="21"/>
      <c r="X120" s="19"/>
    </row>
    <row r="121" spans="2:24" ht="18" customHeight="1">
      <c r="B121" s="79" t="s">
        <v>71</v>
      </c>
      <c r="C121" s="79"/>
      <c r="D121" s="80">
        <f t="shared" si="12"/>
        <v>18283</v>
      </c>
      <c r="E121" s="81">
        <v>3641</v>
      </c>
      <c r="F121" s="81">
        <v>4156</v>
      </c>
      <c r="G121" s="81">
        <v>3878</v>
      </c>
      <c r="H121" s="81">
        <v>4515</v>
      </c>
      <c r="I121" s="81">
        <v>2093</v>
      </c>
      <c r="K121" s="21"/>
      <c r="L121" s="71"/>
      <c r="M121" s="77" t="s">
        <v>66</v>
      </c>
      <c r="N121" s="78">
        <v>9153</v>
      </c>
      <c r="O121" s="21"/>
      <c r="P121" s="21"/>
      <c r="Q121" s="21"/>
      <c r="R121" s="21"/>
      <c r="S121" s="21"/>
      <c r="T121" s="21"/>
      <c r="X121" s="19"/>
    </row>
    <row r="122" spans="2:24" ht="18" customHeight="1">
      <c r="B122" s="79" t="s">
        <v>72</v>
      </c>
      <c r="C122" s="79"/>
      <c r="D122" s="80">
        <f t="shared" si="12"/>
        <v>16158</v>
      </c>
      <c r="E122" s="81">
        <v>3028</v>
      </c>
      <c r="F122" s="81">
        <v>4319</v>
      </c>
      <c r="G122" s="81">
        <v>3479</v>
      </c>
      <c r="H122" s="81">
        <v>3663</v>
      </c>
      <c r="I122" s="81">
        <v>1669</v>
      </c>
      <c r="K122" s="21"/>
      <c r="L122" s="71"/>
      <c r="M122" s="77" t="s">
        <v>83</v>
      </c>
      <c r="N122" s="78">
        <v>9608</v>
      </c>
      <c r="O122" s="21"/>
      <c r="P122" s="21"/>
      <c r="Q122" s="21"/>
      <c r="R122" s="21"/>
      <c r="S122" s="21"/>
      <c r="T122" s="21"/>
      <c r="X122" s="19"/>
    </row>
    <row r="123" spans="2:24" ht="18" customHeight="1">
      <c r="B123" s="79" t="s">
        <v>73</v>
      </c>
      <c r="C123" s="79"/>
      <c r="D123" s="80">
        <f t="shared" si="12"/>
        <v>16604</v>
      </c>
      <c r="E123" s="81">
        <v>3333</v>
      </c>
      <c r="F123" s="81">
        <v>3971</v>
      </c>
      <c r="G123" s="81">
        <v>3625</v>
      </c>
      <c r="H123" s="81">
        <v>3889</v>
      </c>
      <c r="I123" s="81">
        <v>1786</v>
      </c>
      <c r="K123" s="21"/>
      <c r="L123" s="71"/>
      <c r="M123" s="77" t="s">
        <v>86</v>
      </c>
      <c r="N123" s="78">
        <v>9714</v>
      </c>
      <c r="O123" s="21"/>
      <c r="P123" s="21"/>
      <c r="Q123" s="21"/>
      <c r="R123" s="21"/>
      <c r="S123" s="21"/>
      <c r="T123" s="21"/>
      <c r="X123" s="19"/>
    </row>
    <row r="124" spans="2:24" ht="18" customHeight="1">
      <c r="B124" s="79" t="s">
        <v>74</v>
      </c>
      <c r="C124" s="79"/>
      <c r="D124" s="80">
        <f t="shared" si="12"/>
        <v>33485</v>
      </c>
      <c r="E124" s="81">
        <v>6278</v>
      </c>
      <c r="F124" s="81">
        <v>7639</v>
      </c>
      <c r="G124" s="81">
        <v>7929</v>
      </c>
      <c r="H124" s="81">
        <v>8058</v>
      </c>
      <c r="I124" s="81">
        <v>3581</v>
      </c>
      <c r="K124" s="21"/>
      <c r="L124" s="71"/>
      <c r="M124" s="77" t="s">
        <v>90</v>
      </c>
      <c r="N124" s="78">
        <v>10346</v>
      </c>
      <c r="O124" s="21"/>
      <c r="P124" s="21"/>
      <c r="Q124" s="21"/>
      <c r="R124" s="21"/>
      <c r="S124" s="21"/>
      <c r="T124" s="21"/>
      <c r="X124" s="19"/>
    </row>
    <row r="125" spans="2:24" ht="18" customHeight="1">
      <c r="B125" s="79" t="s">
        <v>75</v>
      </c>
      <c r="C125" s="79"/>
      <c r="D125" s="80">
        <f t="shared" si="12"/>
        <v>9120</v>
      </c>
      <c r="E125" s="81">
        <v>1962</v>
      </c>
      <c r="F125" s="81">
        <v>2075</v>
      </c>
      <c r="G125" s="81">
        <v>2066</v>
      </c>
      <c r="H125" s="81">
        <v>2140</v>
      </c>
      <c r="I125" s="81">
        <v>877</v>
      </c>
      <c r="K125" s="21"/>
      <c r="L125" s="71"/>
      <c r="M125" s="77" t="s">
        <v>80</v>
      </c>
      <c r="N125" s="78">
        <v>11014</v>
      </c>
      <c r="O125" s="21"/>
      <c r="P125" s="21"/>
      <c r="Q125" s="21"/>
      <c r="R125" s="21"/>
      <c r="S125" s="21"/>
      <c r="T125" s="21"/>
      <c r="X125" s="19"/>
    </row>
    <row r="126" spans="2:24" ht="18" customHeight="1">
      <c r="B126" s="79" t="s">
        <v>76</v>
      </c>
      <c r="C126" s="79"/>
      <c r="D126" s="80">
        <f t="shared" si="12"/>
        <v>12892</v>
      </c>
      <c r="E126" s="81">
        <v>2719</v>
      </c>
      <c r="F126" s="81">
        <v>3095</v>
      </c>
      <c r="G126" s="81">
        <v>2800</v>
      </c>
      <c r="H126" s="81">
        <v>3017</v>
      </c>
      <c r="I126" s="81">
        <v>1261</v>
      </c>
      <c r="K126" s="21"/>
      <c r="L126" s="71"/>
      <c r="M126" s="77" t="s">
        <v>76</v>
      </c>
      <c r="N126" s="78">
        <v>12892</v>
      </c>
      <c r="O126" s="21"/>
      <c r="P126" s="21"/>
      <c r="Q126" s="21"/>
      <c r="R126" s="21"/>
      <c r="S126" s="21"/>
      <c r="T126" s="21"/>
      <c r="X126" s="19"/>
    </row>
    <row r="127" spans="2:24" ht="18" customHeight="1">
      <c r="B127" s="79" t="s">
        <v>77</v>
      </c>
      <c r="C127" s="79"/>
      <c r="D127" s="80">
        <f t="shared" si="12"/>
        <v>21742</v>
      </c>
      <c r="E127" s="81">
        <v>5945</v>
      </c>
      <c r="F127" s="81">
        <v>4952</v>
      </c>
      <c r="G127" s="81">
        <v>4434</v>
      </c>
      <c r="H127" s="81">
        <v>4459</v>
      </c>
      <c r="I127" s="81">
        <v>1952</v>
      </c>
      <c r="K127" s="21"/>
      <c r="L127" s="71"/>
      <c r="M127" s="77" t="s">
        <v>68</v>
      </c>
      <c r="N127" s="78">
        <v>15669</v>
      </c>
      <c r="O127" s="21"/>
      <c r="P127" s="21"/>
      <c r="Q127" s="21"/>
      <c r="R127" s="21"/>
      <c r="S127" s="21"/>
      <c r="T127" s="21"/>
      <c r="X127" s="19"/>
    </row>
    <row r="128" spans="2:24" ht="18" customHeight="1">
      <c r="B128" s="79" t="s">
        <v>78</v>
      </c>
      <c r="C128" s="79"/>
      <c r="D128" s="80">
        <f t="shared" si="12"/>
        <v>41159</v>
      </c>
      <c r="E128" s="81">
        <v>7564</v>
      </c>
      <c r="F128" s="81">
        <v>9079</v>
      </c>
      <c r="G128" s="81">
        <v>9810</v>
      </c>
      <c r="H128" s="81">
        <v>9974</v>
      </c>
      <c r="I128" s="81">
        <v>4732</v>
      </c>
      <c r="K128" s="21"/>
      <c r="L128" s="71"/>
      <c r="M128" s="77" t="s">
        <v>72</v>
      </c>
      <c r="N128" s="78">
        <v>16158</v>
      </c>
      <c r="O128" s="21"/>
      <c r="P128" s="21"/>
      <c r="Q128" s="21"/>
      <c r="R128" s="21"/>
      <c r="S128" s="21"/>
      <c r="T128" s="21"/>
      <c r="X128" s="19"/>
    </row>
    <row r="129" spans="2:24" ht="18" customHeight="1">
      <c r="B129" s="79" t="s">
        <v>79</v>
      </c>
      <c r="C129" s="79"/>
      <c r="D129" s="80">
        <f t="shared" si="12"/>
        <v>28515</v>
      </c>
      <c r="E129" s="81">
        <v>5201</v>
      </c>
      <c r="F129" s="81">
        <v>6475</v>
      </c>
      <c r="G129" s="81">
        <v>6737</v>
      </c>
      <c r="H129" s="81">
        <v>7011</v>
      </c>
      <c r="I129" s="81">
        <v>3091</v>
      </c>
      <c r="K129" s="21"/>
      <c r="L129" s="71"/>
      <c r="M129" s="77" t="s">
        <v>87</v>
      </c>
      <c r="N129" s="78">
        <v>16176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19"/>
    </row>
    <row r="130" spans="2:24" ht="18" customHeight="1">
      <c r="B130" s="79" t="s">
        <v>80</v>
      </c>
      <c r="C130" s="79"/>
      <c r="D130" s="80">
        <f t="shared" si="12"/>
        <v>11014</v>
      </c>
      <c r="E130" s="81">
        <v>2648</v>
      </c>
      <c r="F130" s="81">
        <v>2493</v>
      </c>
      <c r="G130" s="81">
        <v>2435</v>
      </c>
      <c r="H130" s="81">
        <v>2372</v>
      </c>
      <c r="I130" s="81">
        <v>1066</v>
      </c>
      <c r="K130" s="21"/>
      <c r="L130" s="71"/>
      <c r="M130" s="77" t="s">
        <v>88</v>
      </c>
      <c r="N130" s="78">
        <v>16600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19"/>
    </row>
    <row r="131" spans="2:24" ht="18" customHeight="1">
      <c r="B131" s="79" t="s">
        <v>81</v>
      </c>
      <c r="C131" s="79"/>
      <c r="D131" s="80">
        <f t="shared" si="12"/>
        <v>72761</v>
      </c>
      <c r="E131" s="81">
        <v>15678</v>
      </c>
      <c r="F131" s="81">
        <v>16894</v>
      </c>
      <c r="G131" s="81">
        <v>15975</v>
      </c>
      <c r="H131" s="81">
        <v>16483</v>
      </c>
      <c r="I131" s="81">
        <v>7731</v>
      </c>
      <c r="K131" s="21"/>
      <c r="L131" s="71"/>
      <c r="M131" s="77" t="s">
        <v>73</v>
      </c>
      <c r="N131" s="78">
        <v>16604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19"/>
    </row>
    <row r="132" spans="2:24" ht="18" customHeight="1">
      <c r="B132" s="79" t="s">
        <v>82</v>
      </c>
      <c r="C132" s="79"/>
      <c r="D132" s="80">
        <f t="shared" si="12"/>
        <v>23877</v>
      </c>
      <c r="E132" s="81">
        <v>5514</v>
      </c>
      <c r="F132" s="81">
        <v>6320</v>
      </c>
      <c r="G132" s="81">
        <v>4757</v>
      </c>
      <c r="H132" s="81">
        <v>4945</v>
      </c>
      <c r="I132" s="81">
        <v>2341</v>
      </c>
      <c r="K132" s="21"/>
      <c r="L132" s="71"/>
      <c r="M132" s="77" t="s">
        <v>71</v>
      </c>
      <c r="N132" s="78">
        <v>18283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19"/>
    </row>
    <row r="133" spans="2:24" ht="18" customHeight="1">
      <c r="B133" s="79" t="s">
        <v>83</v>
      </c>
      <c r="C133" s="79"/>
      <c r="D133" s="80">
        <f t="shared" si="12"/>
        <v>9608</v>
      </c>
      <c r="E133" s="81">
        <v>1787</v>
      </c>
      <c r="F133" s="81">
        <v>2547</v>
      </c>
      <c r="G133" s="81">
        <v>2254</v>
      </c>
      <c r="H133" s="81">
        <v>2001</v>
      </c>
      <c r="I133" s="81">
        <v>1019</v>
      </c>
      <c r="K133" s="21"/>
      <c r="L133" s="71"/>
      <c r="M133" s="77" t="s">
        <v>67</v>
      </c>
      <c r="N133" s="78">
        <v>20236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19"/>
    </row>
    <row r="134" spans="2:24" ht="18" customHeight="1">
      <c r="B134" s="79" t="s">
        <v>84</v>
      </c>
      <c r="C134" s="79"/>
      <c r="D134" s="80">
        <f t="shared" si="12"/>
        <v>3380</v>
      </c>
      <c r="E134" s="81">
        <v>776</v>
      </c>
      <c r="F134" s="81">
        <v>801</v>
      </c>
      <c r="G134" s="81">
        <v>736</v>
      </c>
      <c r="H134" s="81">
        <v>749</v>
      </c>
      <c r="I134" s="81">
        <v>318</v>
      </c>
      <c r="K134" s="21"/>
      <c r="L134" s="71"/>
      <c r="M134" s="77" t="s">
        <v>89</v>
      </c>
      <c r="N134" s="78">
        <v>21677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19"/>
    </row>
    <row r="135" spans="2:24" ht="18" customHeight="1">
      <c r="B135" s="79" t="s">
        <v>85</v>
      </c>
      <c r="C135" s="79"/>
      <c r="D135" s="80">
        <f t="shared" si="12"/>
        <v>5240</v>
      </c>
      <c r="E135" s="81">
        <v>1284</v>
      </c>
      <c r="F135" s="81">
        <v>1543</v>
      </c>
      <c r="G135" s="81">
        <v>929</v>
      </c>
      <c r="H135" s="81">
        <v>969</v>
      </c>
      <c r="I135" s="81">
        <v>515</v>
      </c>
      <c r="K135" s="21"/>
      <c r="L135" s="71"/>
      <c r="M135" s="77" t="s">
        <v>77</v>
      </c>
      <c r="N135" s="78">
        <v>21742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19"/>
    </row>
    <row r="136" spans="2:24" ht="18" customHeight="1">
      <c r="B136" s="79" t="s">
        <v>86</v>
      </c>
      <c r="C136" s="79"/>
      <c r="D136" s="80">
        <f t="shared" si="12"/>
        <v>9714</v>
      </c>
      <c r="E136" s="81">
        <v>2070</v>
      </c>
      <c r="F136" s="81">
        <v>2318</v>
      </c>
      <c r="G136" s="81">
        <v>1994</v>
      </c>
      <c r="H136" s="81">
        <v>2316</v>
      </c>
      <c r="I136" s="81">
        <v>1016</v>
      </c>
      <c r="K136" s="21"/>
      <c r="L136" s="71"/>
      <c r="M136" s="77" t="s">
        <v>82</v>
      </c>
      <c r="N136" s="78">
        <v>23877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19"/>
    </row>
    <row r="137" spans="2:24" ht="18" customHeight="1">
      <c r="B137" s="79" t="s">
        <v>87</v>
      </c>
      <c r="C137" s="79"/>
      <c r="D137" s="80">
        <f t="shared" si="12"/>
        <v>16176</v>
      </c>
      <c r="E137" s="81">
        <v>3623</v>
      </c>
      <c r="F137" s="81">
        <v>3650</v>
      </c>
      <c r="G137" s="81">
        <v>3322</v>
      </c>
      <c r="H137" s="81">
        <v>3891</v>
      </c>
      <c r="I137" s="81">
        <v>1690</v>
      </c>
      <c r="K137" s="21"/>
      <c r="L137" s="71"/>
      <c r="M137" s="77" t="s">
        <v>79</v>
      </c>
      <c r="N137" s="78">
        <v>28515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19"/>
    </row>
    <row r="138" spans="2:24" ht="18" customHeight="1">
      <c r="B138" s="79" t="s">
        <v>88</v>
      </c>
      <c r="C138" s="79"/>
      <c r="D138" s="80">
        <f t="shared" si="12"/>
        <v>16600</v>
      </c>
      <c r="E138" s="81">
        <v>3572</v>
      </c>
      <c r="F138" s="81">
        <v>3932</v>
      </c>
      <c r="G138" s="81">
        <v>3258</v>
      </c>
      <c r="H138" s="81">
        <v>4018</v>
      </c>
      <c r="I138" s="81">
        <v>1820</v>
      </c>
      <c r="K138" s="21"/>
      <c r="L138" s="71"/>
      <c r="M138" s="77" t="s">
        <v>70</v>
      </c>
      <c r="N138" s="78">
        <v>32563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19"/>
    </row>
    <row r="139" spans="2:24" ht="18" customHeight="1">
      <c r="B139" s="79" t="s">
        <v>89</v>
      </c>
      <c r="C139" s="79"/>
      <c r="D139" s="80">
        <f t="shared" si="12"/>
        <v>21677</v>
      </c>
      <c r="E139" s="81">
        <v>4092</v>
      </c>
      <c r="F139" s="81">
        <v>5492</v>
      </c>
      <c r="G139" s="81">
        <v>4536</v>
      </c>
      <c r="H139" s="81">
        <v>4848</v>
      </c>
      <c r="I139" s="81">
        <v>2709</v>
      </c>
      <c r="K139" s="21"/>
      <c r="L139" s="71"/>
      <c r="M139" s="77" t="s">
        <v>74</v>
      </c>
      <c r="N139" s="78">
        <v>33485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19"/>
    </row>
    <row r="140" spans="2:24" ht="18" customHeight="1">
      <c r="B140" s="79" t="s">
        <v>90</v>
      </c>
      <c r="C140" s="79"/>
      <c r="D140" s="80">
        <f t="shared" si="12"/>
        <v>10346</v>
      </c>
      <c r="E140" s="81">
        <v>2279</v>
      </c>
      <c r="F140" s="81">
        <v>2481</v>
      </c>
      <c r="G140" s="81">
        <v>2222</v>
      </c>
      <c r="H140" s="81">
        <v>2365</v>
      </c>
      <c r="I140" s="81">
        <v>999</v>
      </c>
      <c r="K140" s="21"/>
      <c r="L140" s="71"/>
      <c r="M140" s="77" t="s">
        <v>78</v>
      </c>
      <c r="N140" s="78">
        <v>41159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19"/>
    </row>
    <row r="141" spans="2:24" ht="18" customHeight="1" thickBot="1">
      <c r="B141" s="79" t="s">
        <v>91</v>
      </c>
      <c r="C141" s="79"/>
      <c r="D141" s="80">
        <f t="shared" si="12"/>
        <v>6130</v>
      </c>
      <c r="E141" s="81">
        <v>1215</v>
      </c>
      <c r="F141" s="81">
        <v>1456</v>
      </c>
      <c r="G141" s="81">
        <v>1304</v>
      </c>
      <c r="H141" s="81">
        <v>1466</v>
      </c>
      <c r="I141" s="81">
        <v>689</v>
      </c>
      <c r="K141" s="21"/>
      <c r="L141" s="71"/>
      <c r="M141" s="83" t="s">
        <v>81</v>
      </c>
      <c r="N141" s="78">
        <v>72761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19"/>
    </row>
    <row r="142" spans="2:24" ht="18" customHeight="1" thickBot="1">
      <c r="B142" s="84" t="s">
        <v>92</v>
      </c>
      <c r="C142" s="84"/>
      <c r="D142" s="80">
        <f t="shared" si="12"/>
        <v>5873</v>
      </c>
      <c r="E142" s="85">
        <v>998</v>
      </c>
      <c r="F142" s="85">
        <v>1620</v>
      </c>
      <c r="G142" s="85">
        <v>1396</v>
      </c>
      <c r="H142" s="85">
        <v>1157</v>
      </c>
      <c r="I142" s="81">
        <v>702</v>
      </c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19"/>
    </row>
    <row r="143" spans="2:24" ht="19.5" customHeight="1">
      <c r="B143" s="55" t="s">
        <v>5</v>
      </c>
      <c r="C143" s="55"/>
      <c r="D143" s="35">
        <f>SUM(D117:D142)</f>
        <v>487975</v>
      </c>
      <c r="E143" s="35">
        <f>SUM(E117:E142)</f>
        <v>101506</v>
      </c>
      <c r="F143" s="35">
        <f t="shared" ref="F143:I143" si="13">SUM(F117:F142)</f>
        <v>116460</v>
      </c>
      <c r="G143" s="35">
        <f t="shared" si="13"/>
        <v>106751</v>
      </c>
      <c r="H143" s="35">
        <f t="shared" si="13"/>
        <v>111568</v>
      </c>
      <c r="I143" s="35">
        <f t="shared" si="13"/>
        <v>51690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19"/>
    </row>
    <row r="144" spans="2:24" ht="19.5" customHeight="1" thickBot="1">
      <c r="B144" s="86" t="s">
        <v>31</v>
      </c>
      <c r="C144" s="86"/>
      <c r="D144" s="87">
        <v>1</v>
      </c>
      <c r="E144" s="87">
        <f>E143/$D$143</f>
        <v>0.20801475485424459</v>
      </c>
      <c r="F144" s="87">
        <f t="shared" ref="F144:I144" si="14">F143/$D$143</f>
        <v>0.23865976740611711</v>
      </c>
      <c r="G144" s="87">
        <f t="shared" si="14"/>
        <v>0.21876325631436036</v>
      </c>
      <c r="H144" s="87">
        <f t="shared" si="14"/>
        <v>0.2286346636610482</v>
      </c>
      <c r="I144" s="87">
        <f t="shared" si="14"/>
        <v>0.10592755776422973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19"/>
    </row>
    <row r="145" spans="2:24" ht="30" customHeight="1">
      <c r="B145" s="72" t="s">
        <v>97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19"/>
    </row>
    <row r="146" spans="2:24" s="5" customFormat="1" ht="22.2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4" s="5" customFormat="1" ht="9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4" s="5" customFormat="1" ht="9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4" s="5" customFormat="1" ht="12.6" customHeight="1">
      <c r="B149" s="18" t="s">
        <v>98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9"/>
    </row>
    <row r="150" spans="2:24" s="5" customFormat="1" ht="27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19"/>
    </row>
    <row r="151" spans="2:24" s="5" customFormat="1" ht="27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19"/>
    </row>
    <row r="152" spans="2:24" s="5" customFormat="1" ht="20.2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4" s="5" customFormat="1" ht="20.2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4" s="5" customFormat="1" ht="20.2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4" s="5" customFormat="1" ht="32.25" customHeight="1">
      <c r="B155" s="88" t="s">
        <v>4</v>
      </c>
      <c r="C155" s="88" t="s">
        <v>5</v>
      </c>
      <c r="D155" s="48" t="s">
        <v>99</v>
      </c>
      <c r="E155" s="48" t="s">
        <v>100</v>
      </c>
      <c r="F155" s="2"/>
      <c r="G155" s="2"/>
      <c r="H155" s="2"/>
      <c r="I155" s="2"/>
      <c r="J155" s="2"/>
      <c r="K155" s="2"/>
      <c r="L155" s="2"/>
      <c r="N155" s="88" t="s">
        <v>101</v>
      </c>
      <c r="O155" s="89" t="s">
        <v>5</v>
      </c>
      <c r="P155" s="90" t="s">
        <v>31</v>
      </c>
      <c r="Q155" s="91" t="s">
        <v>99</v>
      </c>
      <c r="R155" s="91" t="s">
        <v>100</v>
      </c>
      <c r="T155" s="2"/>
      <c r="U155" s="2"/>
      <c r="V155" s="2"/>
      <c r="W155" s="2"/>
    </row>
    <row r="156" spans="2:24" s="5" customFormat="1" ht="20.25" customHeight="1">
      <c r="B156" s="25" t="s">
        <v>6</v>
      </c>
      <c r="C156" s="92">
        <f>D156+E156</f>
        <v>61165</v>
      </c>
      <c r="D156" s="34">
        <v>34971</v>
      </c>
      <c r="E156" s="34">
        <v>26194</v>
      </c>
      <c r="F156" s="2"/>
      <c r="G156" s="2"/>
      <c r="H156" s="2"/>
      <c r="I156" s="2"/>
      <c r="J156" s="2"/>
      <c r="K156" s="2"/>
      <c r="L156" s="2"/>
      <c r="N156" s="93" t="s">
        <v>102</v>
      </c>
      <c r="O156" s="94">
        <f>Q156+R156</f>
        <v>115</v>
      </c>
      <c r="P156" s="95">
        <f>O156/$O$163</f>
        <v>1.330250237420749E-4</v>
      </c>
      <c r="Q156" s="96">
        <v>64</v>
      </c>
      <c r="R156" s="97">
        <v>51</v>
      </c>
      <c r="T156" s="2"/>
      <c r="U156" s="2"/>
      <c r="V156" s="2"/>
      <c r="W156" s="2"/>
    </row>
    <row r="157" spans="2:24" s="5" customFormat="1" ht="20.25" customHeight="1">
      <c r="B157" s="27" t="s">
        <v>7</v>
      </c>
      <c r="C157" s="92">
        <f t="shared" ref="C157:C161" si="15">D157+E157</f>
        <v>98008</v>
      </c>
      <c r="D157" s="34">
        <v>53120</v>
      </c>
      <c r="E157" s="34">
        <v>44888</v>
      </c>
      <c r="F157" s="2"/>
      <c r="G157" s="2"/>
      <c r="H157" s="2"/>
      <c r="I157" s="2"/>
      <c r="J157" s="2"/>
      <c r="K157" s="2"/>
      <c r="L157" s="2"/>
      <c r="N157" s="98" t="s">
        <v>103</v>
      </c>
      <c r="O157" s="94">
        <f t="shared" ref="O157:O162" si="16">Q157+R157</f>
        <v>2156</v>
      </c>
      <c r="P157" s="95">
        <f t="shared" ref="P157:P162" si="17">O157/$O$163</f>
        <v>2.4939300103296821E-3</v>
      </c>
      <c r="Q157" s="99">
        <v>1149</v>
      </c>
      <c r="R157" s="100">
        <v>1007</v>
      </c>
      <c r="T157" s="2"/>
      <c r="U157" s="2"/>
      <c r="V157" s="2"/>
      <c r="W157" s="2"/>
    </row>
    <row r="158" spans="2:24" s="5" customFormat="1" ht="20.25" customHeight="1">
      <c r="B158" s="27" t="s">
        <v>8</v>
      </c>
      <c r="C158" s="92">
        <f t="shared" si="15"/>
        <v>197374</v>
      </c>
      <c r="D158" s="34">
        <v>125587</v>
      </c>
      <c r="E158" s="34">
        <v>71787</v>
      </c>
      <c r="F158" s="2"/>
      <c r="G158" s="2"/>
      <c r="H158" s="2"/>
      <c r="I158" s="2"/>
      <c r="J158" s="2"/>
      <c r="K158" s="2"/>
      <c r="L158" s="2"/>
      <c r="N158" s="98" t="s">
        <v>104</v>
      </c>
      <c r="O158" s="94">
        <f t="shared" si="16"/>
        <v>38252</v>
      </c>
      <c r="P158" s="95">
        <f t="shared" si="17"/>
        <v>4.424759311462477E-2</v>
      </c>
      <c r="Q158" s="99">
        <v>19911</v>
      </c>
      <c r="R158" s="100">
        <v>18341</v>
      </c>
      <c r="T158" s="2"/>
      <c r="U158" s="2"/>
      <c r="V158" s="2"/>
      <c r="W158" s="2"/>
    </row>
    <row r="159" spans="2:24" s="5" customFormat="1" ht="20.25" customHeight="1">
      <c r="B159" s="27" t="s">
        <v>9</v>
      </c>
      <c r="C159" s="92">
        <f t="shared" si="15"/>
        <v>152720</v>
      </c>
      <c r="D159" s="34">
        <v>90489</v>
      </c>
      <c r="E159" s="34">
        <v>62231</v>
      </c>
      <c r="F159" s="2"/>
      <c r="G159" s="2"/>
      <c r="H159" s="2"/>
      <c r="I159" s="2"/>
      <c r="J159" s="2"/>
      <c r="K159" s="2"/>
      <c r="L159" s="2"/>
      <c r="N159" s="98" t="s">
        <v>105</v>
      </c>
      <c r="O159" s="94">
        <f t="shared" si="16"/>
        <v>55775</v>
      </c>
      <c r="P159" s="95">
        <f t="shared" si="17"/>
        <v>6.4517136514906315E-2</v>
      </c>
      <c r="Q159" s="99">
        <v>30396</v>
      </c>
      <c r="R159" s="100">
        <v>25379</v>
      </c>
      <c r="T159" s="2"/>
      <c r="U159" s="2"/>
      <c r="V159" s="2"/>
      <c r="W159" s="2"/>
    </row>
    <row r="160" spans="2:24" s="5" customFormat="1" ht="20.25" customHeight="1">
      <c r="B160" s="27" t="s">
        <v>10</v>
      </c>
      <c r="C160" s="92">
        <f t="shared" si="15"/>
        <v>176401</v>
      </c>
      <c r="D160" s="34">
        <v>108776</v>
      </c>
      <c r="E160" s="34">
        <v>67625</v>
      </c>
      <c r="F160" s="2"/>
      <c r="G160" s="2"/>
      <c r="H160" s="2"/>
      <c r="I160" s="2"/>
      <c r="J160" s="2"/>
      <c r="K160" s="2"/>
      <c r="L160" s="2"/>
      <c r="N160" s="98" t="s">
        <v>106</v>
      </c>
      <c r="O160" s="94">
        <f t="shared" si="16"/>
        <v>195291</v>
      </c>
      <c r="P160" s="95">
        <f t="shared" si="17"/>
        <v>0.2259007818401178</v>
      </c>
      <c r="Q160" s="99">
        <v>107652</v>
      </c>
      <c r="R160" s="100">
        <v>87639</v>
      </c>
      <c r="T160" s="2"/>
      <c r="U160" s="2"/>
      <c r="V160" s="2"/>
      <c r="W160" s="2"/>
    </row>
    <row r="161" spans="2:24" s="5" customFormat="1" ht="20.25" customHeight="1" thickBot="1">
      <c r="B161" s="27" t="s">
        <v>11</v>
      </c>
      <c r="C161" s="92">
        <f t="shared" si="15"/>
        <v>178831</v>
      </c>
      <c r="D161" s="34">
        <v>111279</v>
      </c>
      <c r="E161" s="34">
        <v>67552</v>
      </c>
      <c r="F161" s="2"/>
      <c r="G161" s="2"/>
      <c r="H161" s="2"/>
      <c r="I161" s="2"/>
      <c r="J161" s="2"/>
      <c r="K161" s="2"/>
      <c r="L161" s="2"/>
      <c r="N161" s="98" t="s">
        <v>107</v>
      </c>
      <c r="O161" s="94">
        <f t="shared" si="16"/>
        <v>509980</v>
      </c>
      <c r="P161" s="95">
        <f t="shared" si="17"/>
        <v>0.58991392702594214</v>
      </c>
      <c r="Q161" s="99">
        <v>323434</v>
      </c>
      <c r="R161" s="100">
        <v>186546</v>
      </c>
      <c r="T161" s="2"/>
      <c r="U161" s="2"/>
      <c r="V161" s="2"/>
      <c r="W161" s="2"/>
    </row>
    <row r="162" spans="2:24" s="5" customFormat="1" ht="20.25" customHeight="1" thickBot="1">
      <c r="B162" s="29" t="s">
        <v>5</v>
      </c>
      <c r="C162" s="35">
        <f t="shared" ref="C162:E162" si="18">SUM(C156:C161)</f>
        <v>864499</v>
      </c>
      <c r="D162" s="35">
        <f>SUM(D156:D161)</f>
        <v>524222</v>
      </c>
      <c r="E162" s="35">
        <f t="shared" si="18"/>
        <v>340277</v>
      </c>
      <c r="F162" s="2"/>
      <c r="G162" s="2"/>
      <c r="H162" s="2"/>
      <c r="I162" s="2"/>
      <c r="J162" s="2"/>
      <c r="K162" s="2"/>
      <c r="L162" s="2"/>
      <c r="N162" s="98" t="s">
        <v>108</v>
      </c>
      <c r="O162" s="94">
        <f t="shared" si="16"/>
        <v>62930</v>
      </c>
      <c r="P162" s="95">
        <f t="shared" si="17"/>
        <v>7.2793606470337155E-2</v>
      </c>
      <c r="Q162" s="99">
        <v>41616</v>
      </c>
      <c r="R162" s="100">
        <v>21314</v>
      </c>
      <c r="T162" s="2"/>
      <c r="U162" s="2"/>
      <c r="V162" s="2"/>
      <c r="W162" s="2"/>
    </row>
    <row r="163" spans="2:24" s="5" customFormat="1" ht="20.25" customHeight="1" thickBot="1">
      <c r="B163" s="101" t="s">
        <v>31</v>
      </c>
      <c r="C163" s="102">
        <v>1</v>
      </c>
      <c r="D163" s="102">
        <f>D162/$C$162</f>
        <v>0.60638820866189547</v>
      </c>
      <c r="E163" s="102">
        <f>E162/$C$162</f>
        <v>0.39361179133810448</v>
      </c>
      <c r="F163" s="2"/>
      <c r="G163" s="2"/>
      <c r="H163" s="2"/>
      <c r="I163" s="2"/>
      <c r="J163" s="2"/>
      <c r="K163" s="2"/>
      <c r="L163" s="2"/>
      <c r="N163" s="103" t="s">
        <v>5</v>
      </c>
      <c r="O163" s="35">
        <f t="shared" ref="O163:R163" si="19">SUM(O156:O162)</f>
        <v>864499</v>
      </c>
      <c r="P163" s="104">
        <f t="shared" si="19"/>
        <v>1</v>
      </c>
      <c r="Q163" s="105">
        <f t="shared" si="19"/>
        <v>524222</v>
      </c>
      <c r="R163" s="105">
        <f t="shared" si="19"/>
        <v>340277</v>
      </c>
      <c r="T163" s="2"/>
      <c r="U163" s="2"/>
      <c r="V163" s="2"/>
      <c r="W163" s="2"/>
    </row>
    <row r="164" spans="2:24" s="5" customFormat="1" ht="20.25" customHeight="1">
      <c r="B164"/>
      <c r="C164"/>
      <c r="D164"/>
      <c r="E16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4" s="5" customFormat="1" ht="20.25" customHeight="1">
      <c r="B165"/>
      <c r="C165"/>
      <c r="D165"/>
      <c r="E16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4" s="5" customFormat="1" ht="20.25" customHeight="1">
      <c r="B166"/>
      <c r="C166"/>
      <c r="D166"/>
      <c r="E1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4" s="5" customFormat="1" ht="20.25" customHeight="1">
      <c r="B167"/>
      <c r="C167"/>
      <c r="D167"/>
      <c r="E16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4" s="5" customFormat="1" ht="20.25" customHeight="1"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2:24" s="5" customFormat="1" ht="20.25" customHeight="1"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2:24" s="5" customFormat="1" ht="14.25" customHeight="1">
      <c r="B170" s="106"/>
      <c r="C170" s="106"/>
      <c r="D170" s="106"/>
      <c r="E170" s="1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4" s="5" customFormat="1" ht="14.25" customHeight="1">
      <c r="N171" s="107"/>
      <c r="P171" s="107"/>
      <c r="Q171" s="2"/>
      <c r="R171" s="2"/>
      <c r="S171" s="2"/>
      <c r="V171" s="2"/>
      <c r="W171" s="2"/>
    </row>
    <row r="172" spans="2:24" s="5" customFormat="1" ht="18" customHeight="1">
      <c r="N172" s="107"/>
      <c r="P172" s="107"/>
      <c r="Q172" s="2"/>
      <c r="R172" s="2"/>
      <c r="S172" s="2"/>
      <c r="V172" s="2"/>
      <c r="W172" s="2"/>
    </row>
    <row r="173" spans="2:24" s="5" customFormat="1" ht="18" customHeight="1">
      <c r="N173" s="107"/>
      <c r="P173" s="107"/>
      <c r="Q173" s="2"/>
      <c r="R173" s="2"/>
      <c r="S173" s="2"/>
      <c r="T173" s="2"/>
      <c r="V173" s="2"/>
      <c r="W173" s="2"/>
      <c r="X173" s="108"/>
    </row>
    <row r="174" spans="2:24" s="5" customFormat="1" ht="19.5" customHeight="1">
      <c r="N174" s="107"/>
      <c r="P174" s="107"/>
      <c r="Q174" s="2"/>
      <c r="R174" s="2"/>
      <c r="S174" s="2"/>
      <c r="T174" s="2"/>
      <c r="V174" s="2"/>
      <c r="W174" s="2"/>
    </row>
    <row r="175" spans="2:24" s="5" customFormat="1" ht="20.100000000000001" customHeight="1">
      <c r="B175" s="24" t="s">
        <v>109</v>
      </c>
      <c r="C175" s="24"/>
      <c r="D175" s="24"/>
      <c r="E175" s="22"/>
      <c r="F175" s="89" t="s">
        <v>5</v>
      </c>
      <c r="G175" s="90" t="s">
        <v>31</v>
      </c>
      <c r="H175" s="91" t="s">
        <v>99</v>
      </c>
      <c r="I175" s="91" t="s">
        <v>100</v>
      </c>
      <c r="K175" s="24" t="s">
        <v>30</v>
      </c>
      <c r="L175" s="24"/>
      <c r="M175" s="24"/>
      <c r="N175" s="22"/>
      <c r="O175" s="58" t="s">
        <v>5</v>
      </c>
      <c r="P175" s="59" t="s">
        <v>31</v>
      </c>
      <c r="Q175" s="109" t="s">
        <v>99</v>
      </c>
      <c r="R175" s="109" t="s">
        <v>100</v>
      </c>
      <c r="S175" s="2"/>
      <c r="T175" s="2"/>
      <c r="V175" s="2"/>
      <c r="W175" s="2"/>
    </row>
    <row r="176" spans="2:24" s="5" customFormat="1" ht="20.100000000000001" customHeight="1">
      <c r="B176" s="110" t="s">
        <v>110</v>
      </c>
      <c r="C176" s="110"/>
      <c r="D176" s="111"/>
      <c r="E176" s="111"/>
      <c r="F176" s="112">
        <f>H176+I176</f>
        <v>1275</v>
      </c>
      <c r="G176" s="113">
        <f>F176/$F$209</f>
        <v>1.4748426545317E-3</v>
      </c>
      <c r="H176" s="114">
        <v>495</v>
      </c>
      <c r="I176" s="114">
        <v>780</v>
      </c>
      <c r="K176" s="24"/>
      <c r="L176" s="24"/>
      <c r="M176" s="24"/>
      <c r="N176" s="22"/>
      <c r="O176" s="58"/>
      <c r="P176" s="59"/>
      <c r="Q176" s="33"/>
      <c r="R176" s="33"/>
      <c r="S176" s="2"/>
      <c r="T176" s="2"/>
      <c r="V176" s="2"/>
      <c r="W176" s="2"/>
    </row>
    <row r="177" spans="2:23" s="5" customFormat="1" ht="20.100000000000001" customHeight="1">
      <c r="B177" s="110" t="s">
        <v>111</v>
      </c>
      <c r="C177" s="110"/>
      <c r="D177" s="111"/>
      <c r="E177" s="111"/>
      <c r="F177" s="112">
        <f t="shared" ref="F177:F208" si="20">H177+I177</f>
        <v>11273</v>
      </c>
      <c r="G177" s="113">
        <f t="shared" ref="G177:G208" si="21">F177/$F$209</f>
        <v>1.3039922544734002E-2</v>
      </c>
      <c r="H177" s="114">
        <v>2193</v>
      </c>
      <c r="I177" s="114">
        <v>9080</v>
      </c>
      <c r="K177" s="115" t="s">
        <v>32</v>
      </c>
      <c r="L177" s="115"/>
      <c r="M177" s="115"/>
      <c r="N177" s="115"/>
      <c r="O177" s="116">
        <f>Q177+R177</f>
        <v>0</v>
      </c>
      <c r="P177" s="117">
        <f>O177/$O$205</f>
        <v>0</v>
      </c>
      <c r="Q177" s="118">
        <v>0</v>
      </c>
      <c r="R177" s="118">
        <v>0</v>
      </c>
      <c r="S177" s="2"/>
      <c r="T177" s="2"/>
      <c r="V177" s="2"/>
      <c r="W177" s="2"/>
    </row>
    <row r="178" spans="2:23" s="5" customFormat="1" ht="18" customHeight="1">
      <c r="B178" s="110" t="s">
        <v>112</v>
      </c>
      <c r="C178" s="110"/>
      <c r="D178" s="111"/>
      <c r="E178" s="111"/>
      <c r="F178" s="112">
        <f t="shared" si="20"/>
        <v>8117</v>
      </c>
      <c r="G178" s="113">
        <f t="shared" si="21"/>
        <v>9.3892531975167115E-3</v>
      </c>
      <c r="H178" s="114">
        <v>5855</v>
      </c>
      <c r="I178" s="114">
        <v>2262</v>
      </c>
      <c r="K178" s="53"/>
      <c r="L178" s="53"/>
      <c r="M178" s="53"/>
      <c r="N178" s="53"/>
      <c r="O178" s="26"/>
      <c r="P178" s="119"/>
      <c r="Q178" s="120"/>
      <c r="R178" s="120"/>
      <c r="S178" s="2"/>
      <c r="T178" s="2"/>
      <c r="V178" s="2"/>
      <c r="W178" s="2"/>
    </row>
    <row r="179" spans="2:23" s="5" customFormat="1" ht="18" customHeight="1">
      <c r="B179" s="110" t="s">
        <v>113</v>
      </c>
      <c r="C179" s="110"/>
      <c r="D179" s="111"/>
      <c r="E179" s="111"/>
      <c r="F179" s="112">
        <f t="shared" si="20"/>
        <v>1043</v>
      </c>
      <c r="G179" s="113">
        <f t="shared" si="21"/>
        <v>1.2064791283737748E-3</v>
      </c>
      <c r="H179" s="114">
        <v>545</v>
      </c>
      <c r="I179" s="114">
        <v>498</v>
      </c>
      <c r="K179" s="115" t="s">
        <v>33</v>
      </c>
      <c r="L179" s="115"/>
      <c r="M179" s="115"/>
      <c r="N179" s="115"/>
      <c r="O179" s="116">
        <f t="shared" ref="O179" si="22">Q179+R179</f>
        <v>16177</v>
      </c>
      <c r="P179" s="117">
        <f t="shared" ref="P179" si="23">O179/$O$205</f>
        <v>1.8712572252830829E-2</v>
      </c>
      <c r="Q179" s="118">
        <v>0</v>
      </c>
      <c r="R179" s="118">
        <v>16177</v>
      </c>
      <c r="S179" s="2"/>
      <c r="T179" s="2"/>
      <c r="V179" s="2"/>
      <c r="W179" s="2"/>
    </row>
    <row r="180" spans="2:23" s="5" customFormat="1" ht="25.5" customHeight="1">
      <c r="B180" s="110" t="s">
        <v>114</v>
      </c>
      <c r="C180" s="110"/>
      <c r="D180" s="111"/>
      <c r="E180" s="111"/>
      <c r="F180" s="112">
        <f t="shared" si="20"/>
        <v>16380</v>
      </c>
      <c r="G180" s="113">
        <f t="shared" si="21"/>
        <v>1.8947390338219013E-2</v>
      </c>
      <c r="H180" s="114">
        <v>8202</v>
      </c>
      <c r="I180" s="114">
        <v>8178</v>
      </c>
      <c r="K180" s="53"/>
      <c r="L180" s="53"/>
      <c r="M180" s="53"/>
      <c r="N180" s="53"/>
      <c r="O180" s="26"/>
      <c r="P180" s="119"/>
      <c r="Q180" s="120"/>
      <c r="R180" s="120"/>
      <c r="T180" s="2"/>
      <c r="V180" s="2"/>
      <c r="W180" s="2"/>
    </row>
    <row r="181" spans="2:23" s="5" customFormat="1" ht="18" customHeight="1">
      <c r="B181" s="110" t="s">
        <v>115</v>
      </c>
      <c r="C181" s="110"/>
      <c r="D181" s="111"/>
      <c r="E181" s="111"/>
      <c r="F181" s="112">
        <f t="shared" si="20"/>
        <v>6186</v>
      </c>
      <c r="G181" s="113">
        <f t="shared" si="21"/>
        <v>7.1555895379867415E-3</v>
      </c>
      <c r="H181" s="114">
        <v>2452</v>
      </c>
      <c r="I181" s="114">
        <v>3734</v>
      </c>
      <c r="K181" s="121" t="s">
        <v>34</v>
      </c>
      <c r="L181" s="121"/>
      <c r="M181" s="121"/>
      <c r="N181" s="121"/>
      <c r="O181" s="116">
        <f t="shared" ref="O181" si="24">Q181+R181</f>
        <v>830</v>
      </c>
      <c r="P181" s="117">
        <f t="shared" ref="P181" si="25">O181/$O$205</f>
        <v>9.6009364961671445E-4</v>
      </c>
      <c r="Q181" s="118">
        <v>830</v>
      </c>
      <c r="R181" s="118">
        <v>0</v>
      </c>
      <c r="T181" s="2"/>
      <c r="V181" s="2"/>
      <c r="W181" s="2"/>
    </row>
    <row r="182" spans="2:23" s="5" customFormat="1" ht="18" customHeight="1">
      <c r="B182" s="110" t="s">
        <v>116</v>
      </c>
      <c r="C182" s="110"/>
      <c r="D182" s="111"/>
      <c r="E182" s="111"/>
      <c r="F182" s="112">
        <f t="shared" si="20"/>
        <v>30960</v>
      </c>
      <c r="G182" s="113">
        <f t="shared" si="21"/>
        <v>3.5812649870040333E-2</v>
      </c>
      <c r="H182" s="114">
        <v>20453</v>
      </c>
      <c r="I182" s="114">
        <v>10507</v>
      </c>
      <c r="K182" s="122"/>
      <c r="L182" s="122"/>
      <c r="M182" s="122"/>
      <c r="N182" s="122"/>
      <c r="O182" s="26"/>
      <c r="P182" s="119"/>
      <c r="Q182" s="120"/>
      <c r="R182" s="120"/>
      <c r="T182" s="2"/>
      <c r="V182" s="2"/>
      <c r="W182" s="2"/>
    </row>
    <row r="183" spans="2:23" s="5" customFormat="1" ht="18" customHeight="1">
      <c r="B183" s="110" t="s">
        <v>117</v>
      </c>
      <c r="C183" s="110"/>
      <c r="D183" s="111"/>
      <c r="E183" s="111"/>
      <c r="F183" s="112">
        <f t="shared" si="20"/>
        <v>62311</v>
      </c>
      <c r="G183" s="113">
        <f t="shared" si="21"/>
        <v>7.2077584820803731E-2</v>
      </c>
      <c r="H183" s="114">
        <v>32128</v>
      </c>
      <c r="I183" s="114">
        <v>30183</v>
      </c>
      <c r="K183" s="115" t="s">
        <v>35</v>
      </c>
      <c r="L183" s="115"/>
      <c r="M183" s="115"/>
      <c r="N183" s="115"/>
      <c r="O183" s="116">
        <f t="shared" ref="O183" si="26">Q183+R183</f>
        <v>0</v>
      </c>
      <c r="P183" s="117">
        <f t="shared" ref="P183" si="27">O183/$O$205</f>
        <v>0</v>
      </c>
      <c r="Q183" s="118">
        <v>0</v>
      </c>
      <c r="R183" s="118">
        <v>0</v>
      </c>
      <c r="T183" s="2"/>
      <c r="V183" s="2"/>
      <c r="W183" s="2"/>
    </row>
    <row r="184" spans="2:23" s="5" customFormat="1" ht="18" customHeight="1">
      <c r="B184" s="110" t="s">
        <v>118</v>
      </c>
      <c r="C184" s="110"/>
      <c r="D184" s="111"/>
      <c r="E184" s="111"/>
      <c r="F184" s="112">
        <f t="shared" si="20"/>
        <v>39509</v>
      </c>
      <c r="G184" s="113">
        <f t="shared" si="21"/>
        <v>4.5701614461092492E-2</v>
      </c>
      <c r="H184" s="114">
        <v>21259</v>
      </c>
      <c r="I184" s="114">
        <v>18250</v>
      </c>
      <c r="K184" s="53"/>
      <c r="L184" s="53"/>
      <c r="M184" s="53"/>
      <c r="N184" s="53"/>
      <c r="O184" s="26"/>
      <c r="P184" s="119"/>
      <c r="Q184" s="120"/>
      <c r="R184" s="120"/>
      <c r="T184" s="2"/>
      <c r="V184" s="2"/>
      <c r="W184" s="2"/>
    </row>
    <row r="185" spans="2:23" s="5" customFormat="1" ht="18" customHeight="1">
      <c r="B185" s="110" t="s">
        <v>119</v>
      </c>
      <c r="C185" s="110"/>
      <c r="D185" s="111"/>
      <c r="E185" s="111"/>
      <c r="F185" s="112">
        <f t="shared" si="20"/>
        <v>83643</v>
      </c>
      <c r="G185" s="113">
        <f t="shared" si="21"/>
        <v>9.6753148355290169E-2</v>
      </c>
      <c r="H185" s="114">
        <v>64714</v>
      </c>
      <c r="I185" s="114">
        <v>18929</v>
      </c>
      <c r="K185" s="115" t="s">
        <v>38</v>
      </c>
      <c r="L185" s="115"/>
      <c r="M185" s="115"/>
      <c r="N185" s="115"/>
      <c r="O185" s="116">
        <f t="shared" ref="O185" si="28">Q185+R185</f>
        <v>15285</v>
      </c>
      <c r="P185" s="117">
        <f t="shared" ref="P185" si="29">O185/$O$205</f>
        <v>1.7680760764327084E-2</v>
      </c>
      <c r="Q185" s="118">
        <v>9881</v>
      </c>
      <c r="R185" s="118">
        <v>5404</v>
      </c>
      <c r="T185" s="2"/>
      <c r="V185" s="2"/>
      <c r="W185" s="2"/>
    </row>
    <row r="186" spans="2:23" s="5" customFormat="1" ht="18" customHeight="1">
      <c r="B186" s="110" t="s">
        <v>120</v>
      </c>
      <c r="C186" s="110"/>
      <c r="D186" s="111"/>
      <c r="E186" s="111"/>
      <c r="F186" s="112">
        <f t="shared" si="20"/>
        <v>10566</v>
      </c>
      <c r="G186" s="113">
        <f t="shared" si="21"/>
        <v>1.2222107833554463E-2</v>
      </c>
      <c r="H186" s="114">
        <v>8313</v>
      </c>
      <c r="I186" s="114">
        <v>2253</v>
      </c>
      <c r="K186" s="53"/>
      <c r="L186" s="53"/>
      <c r="M186" s="53"/>
      <c r="N186" s="53"/>
      <c r="O186" s="26"/>
      <c r="P186" s="119"/>
      <c r="Q186" s="120"/>
      <c r="R186" s="120"/>
      <c r="T186" s="2"/>
      <c r="V186" s="2"/>
      <c r="W186" s="2"/>
    </row>
    <row r="187" spans="2:23" s="5" customFormat="1" ht="18" customHeight="1">
      <c r="B187" s="110" t="s">
        <v>121</v>
      </c>
      <c r="C187" s="110"/>
      <c r="D187" s="111"/>
      <c r="E187" s="111"/>
      <c r="F187" s="112">
        <f t="shared" si="20"/>
        <v>267</v>
      </c>
      <c r="G187" s="113">
        <f t="shared" si="21"/>
        <v>3.0884940294899127E-4</v>
      </c>
      <c r="H187" s="114">
        <v>197</v>
      </c>
      <c r="I187" s="114">
        <v>70</v>
      </c>
      <c r="K187" s="115" t="s">
        <v>39</v>
      </c>
      <c r="L187" s="115"/>
      <c r="M187" s="115"/>
      <c r="N187" s="115"/>
      <c r="O187" s="116">
        <f t="shared" ref="O187" si="30">Q187+R187</f>
        <v>659513</v>
      </c>
      <c r="P187" s="117">
        <f t="shared" ref="P187" si="31">O187/$O$205</f>
        <v>0.76288463028875686</v>
      </c>
      <c r="Q187" s="118">
        <v>453757</v>
      </c>
      <c r="R187" s="118">
        <v>205756</v>
      </c>
      <c r="T187" s="2"/>
      <c r="V187" s="2"/>
      <c r="W187" s="2"/>
    </row>
    <row r="188" spans="2:23" s="5" customFormat="1" ht="18" customHeight="1">
      <c r="B188" s="110" t="s">
        <v>122</v>
      </c>
      <c r="C188" s="110"/>
      <c r="D188" s="111"/>
      <c r="E188" s="111"/>
      <c r="F188" s="112">
        <f t="shared" si="20"/>
        <v>458</v>
      </c>
      <c r="G188" s="113">
        <f t="shared" si="21"/>
        <v>5.2978661629452439E-4</v>
      </c>
      <c r="H188" s="114">
        <v>395</v>
      </c>
      <c r="I188" s="114">
        <v>63</v>
      </c>
      <c r="K188" s="53"/>
      <c r="L188" s="53"/>
      <c r="M188" s="53"/>
      <c r="N188" s="53"/>
      <c r="O188" s="26"/>
      <c r="P188" s="119"/>
      <c r="Q188" s="120"/>
      <c r="R188" s="120"/>
      <c r="T188" s="2"/>
      <c r="V188" s="2"/>
      <c r="W188" s="2"/>
    </row>
    <row r="189" spans="2:23" s="5" customFormat="1" ht="18" customHeight="1">
      <c r="B189" s="110" t="s">
        <v>123</v>
      </c>
      <c r="C189" s="110"/>
      <c r="D189" s="111"/>
      <c r="E189" s="111"/>
      <c r="F189" s="112">
        <f t="shared" si="20"/>
        <v>158</v>
      </c>
      <c r="G189" s="113">
        <f t="shared" si="21"/>
        <v>1.8276481522824201E-4</v>
      </c>
      <c r="H189" s="114">
        <v>15</v>
      </c>
      <c r="I189" s="114">
        <v>143</v>
      </c>
      <c r="K189" s="115" t="s">
        <v>43</v>
      </c>
      <c r="L189" s="115"/>
      <c r="M189" s="115"/>
      <c r="N189" s="115"/>
      <c r="O189" s="116">
        <f t="shared" ref="O189" si="32">Q189+R189</f>
        <v>11149</v>
      </c>
      <c r="P189" s="117">
        <f t="shared" ref="P189" si="33">O189/$O$205</f>
        <v>1.2896486866959938E-2</v>
      </c>
      <c r="Q189" s="118">
        <v>5067</v>
      </c>
      <c r="R189" s="118">
        <v>6082</v>
      </c>
      <c r="T189" s="2"/>
      <c r="V189" s="2"/>
      <c r="W189" s="2"/>
    </row>
    <row r="190" spans="2:23" s="5" customFormat="1" ht="18" customHeight="1">
      <c r="B190" s="110" t="s">
        <v>124</v>
      </c>
      <c r="C190" s="110"/>
      <c r="D190" s="111"/>
      <c r="E190" s="111"/>
      <c r="F190" s="112">
        <f t="shared" si="20"/>
        <v>9175</v>
      </c>
      <c r="G190" s="113">
        <f t="shared" si="21"/>
        <v>1.0613083415943801E-2</v>
      </c>
      <c r="H190" s="114">
        <v>2265</v>
      </c>
      <c r="I190" s="114">
        <v>6910</v>
      </c>
      <c r="K190" s="53"/>
      <c r="L190" s="53"/>
      <c r="M190" s="53"/>
      <c r="N190" s="53"/>
      <c r="O190" s="26"/>
      <c r="P190" s="119"/>
      <c r="Q190" s="120"/>
      <c r="R190" s="120"/>
      <c r="T190" s="2"/>
      <c r="V190" s="2"/>
      <c r="W190" s="2"/>
    </row>
    <row r="191" spans="2:23" s="5" customFormat="1" ht="18" customHeight="1">
      <c r="B191" s="110" t="s">
        <v>125</v>
      </c>
      <c r="C191" s="110"/>
      <c r="D191" s="111"/>
      <c r="E191" s="111"/>
      <c r="F191" s="112">
        <f t="shared" si="20"/>
        <v>4143</v>
      </c>
      <c r="G191" s="113">
        <f t="shared" si="21"/>
        <v>4.7923710727253589E-3</v>
      </c>
      <c r="H191" s="114">
        <v>2196</v>
      </c>
      <c r="I191" s="114">
        <v>1947</v>
      </c>
      <c r="K191" s="115" t="s">
        <v>45</v>
      </c>
      <c r="L191" s="115"/>
      <c r="M191" s="115"/>
      <c r="N191" s="115"/>
      <c r="O191" s="116">
        <f t="shared" ref="O191" si="34">Q191+R191</f>
        <v>3133</v>
      </c>
      <c r="P191" s="117">
        <f t="shared" ref="P191" si="35">O191/$O$205</f>
        <v>3.6240643424688751E-3</v>
      </c>
      <c r="Q191" s="118">
        <v>1825</v>
      </c>
      <c r="R191" s="118">
        <v>1308</v>
      </c>
      <c r="T191" s="2"/>
      <c r="V191" s="2"/>
      <c r="W191" s="2"/>
    </row>
    <row r="192" spans="2:23" s="5" customFormat="1" ht="18" customHeight="1">
      <c r="B192" s="110" t="s">
        <v>126</v>
      </c>
      <c r="C192" s="110"/>
      <c r="D192" s="111"/>
      <c r="E192" s="111"/>
      <c r="F192" s="112">
        <f t="shared" si="20"/>
        <v>2141</v>
      </c>
      <c r="G192" s="113">
        <f t="shared" si="21"/>
        <v>2.4765789202763682E-3</v>
      </c>
      <c r="H192" s="114">
        <v>1485</v>
      </c>
      <c r="I192" s="114">
        <v>656</v>
      </c>
      <c r="K192" s="53"/>
      <c r="L192" s="53"/>
      <c r="M192" s="53"/>
      <c r="N192" s="53"/>
      <c r="O192" s="26"/>
      <c r="P192" s="119"/>
      <c r="Q192" s="120"/>
      <c r="R192" s="120"/>
      <c r="T192" s="2"/>
      <c r="V192" s="2"/>
      <c r="W192" s="2"/>
    </row>
    <row r="193" spans="2:23" s="5" customFormat="1" ht="18" customHeight="1">
      <c r="B193" s="110" t="s">
        <v>127</v>
      </c>
      <c r="C193" s="110"/>
      <c r="D193" s="111"/>
      <c r="E193" s="111"/>
      <c r="F193" s="112">
        <f t="shared" si="20"/>
        <v>788</v>
      </c>
      <c r="G193" s="113">
        <f t="shared" si="21"/>
        <v>9.1151059746743493E-4</v>
      </c>
      <c r="H193" s="114">
        <v>317</v>
      </c>
      <c r="I193" s="114">
        <v>471</v>
      </c>
      <c r="K193" s="115" t="s">
        <v>47</v>
      </c>
      <c r="L193" s="115"/>
      <c r="M193" s="115"/>
      <c r="N193" s="115"/>
      <c r="O193" s="116">
        <f t="shared" ref="O193" si="36">Q193+R193</f>
        <v>9822</v>
      </c>
      <c r="P193" s="117">
        <f t="shared" ref="P193" si="37">O193/$O$205</f>
        <v>1.1361493766910083E-2</v>
      </c>
      <c r="Q193" s="118">
        <v>7224</v>
      </c>
      <c r="R193" s="118">
        <v>2598</v>
      </c>
      <c r="T193" s="2"/>
      <c r="V193" s="2"/>
      <c r="W193" s="2"/>
    </row>
    <row r="194" spans="2:23" s="5" customFormat="1" ht="18" customHeight="1">
      <c r="B194" s="110" t="s">
        <v>128</v>
      </c>
      <c r="C194" s="110"/>
      <c r="D194" s="111"/>
      <c r="E194" s="111"/>
      <c r="F194" s="112">
        <f t="shared" si="20"/>
        <v>87</v>
      </c>
      <c r="G194" s="113">
        <f t="shared" si="21"/>
        <v>1.0063632230922188E-4</v>
      </c>
      <c r="H194" s="114">
        <v>27</v>
      </c>
      <c r="I194" s="114">
        <v>60</v>
      </c>
      <c r="K194" s="53"/>
      <c r="L194" s="53"/>
      <c r="M194" s="53"/>
      <c r="N194" s="53"/>
      <c r="O194" s="26"/>
      <c r="P194" s="119"/>
      <c r="Q194" s="120"/>
      <c r="R194" s="120"/>
      <c r="T194" s="2"/>
      <c r="V194" s="2"/>
      <c r="W194" s="2"/>
    </row>
    <row r="195" spans="2:23" s="5" customFormat="1" ht="18" customHeight="1">
      <c r="B195" s="110" t="s">
        <v>129</v>
      </c>
      <c r="C195" s="110"/>
      <c r="D195" s="111"/>
      <c r="E195" s="111"/>
      <c r="F195" s="112">
        <f t="shared" si="20"/>
        <v>15243</v>
      </c>
      <c r="G195" s="113">
        <f t="shared" si="21"/>
        <v>1.7632177712177805E-2</v>
      </c>
      <c r="H195" s="114">
        <v>5149</v>
      </c>
      <c r="I195" s="114">
        <v>10094</v>
      </c>
      <c r="K195" s="115" t="s">
        <v>49</v>
      </c>
      <c r="L195" s="115"/>
      <c r="M195" s="115"/>
      <c r="N195" s="115"/>
      <c r="O195" s="116">
        <f t="shared" ref="O195" si="38">Q195+R195</f>
        <v>0</v>
      </c>
      <c r="P195" s="117">
        <f t="shared" ref="P195" si="39">O195/$O$205</f>
        <v>0</v>
      </c>
      <c r="Q195" s="118">
        <v>0</v>
      </c>
      <c r="R195" s="118">
        <v>0</v>
      </c>
      <c r="T195" s="2"/>
      <c r="V195" s="2"/>
      <c r="W195" s="2"/>
    </row>
    <row r="196" spans="2:23" s="5" customFormat="1" ht="18" customHeight="1">
      <c r="B196" s="110" t="s">
        <v>130</v>
      </c>
      <c r="C196" s="110"/>
      <c r="D196" s="111"/>
      <c r="E196" s="111"/>
      <c r="F196" s="112">
        <f t="shared" si="20"/>
        <v>775</v>
      </c>
      <c r="G196" s="113">
        <f t="shared" si="21"/>
        <v>8.9647298608789595E-4</v>
      </c>
      <c r="H196" s="114">
        <v>384</v>
      </c>
      <c r="I196" s="114">
        <v>391</v>
      </c>
      <c r="K196" s="53"/>
      <c r="L196" s="53"/>
      <c r="M196" s="53"/>
      <c r="N196" s="53"/>
      <c r="O196" s="26"/>
      <c r="P196" s="119"/>
      <c r="Q196" s="120"/>
      <c r="R196" s="120"/>
      <c r="T196" s="2"/>
      <c r="V196" s="2"/>
      <c r="W196" s="2"/>
    </row>
    <row r="197" spans="2:23" s="5" customFormat="1" ht="18" customHeight="1">
      <c r="B197" s="110" t="s">
        <v>131</v>
      </c>
      <c r="C197" s="110"/>
      <c r="D197" s="111"/>
      <c r="E197" s="111"/>
      <c r="F197" s="112">
        <f t="shared" si="20"/>
        <v>98</v>
      </c>
      <c r="G197" s="113">
        <f t="shared" si="21"/>
        <v>1.1336045501498555E-4</v>
      </c>
      <c r="H197" s="114">
        <v>43</v>
      </c>
      <c r="I197" s="114">
        <v>55</v>
      </c>
      <c r="K197" s="115" t="s">
        <v>51</v>
      </c>
      <c r="L197" s="115"/>
      <c r="M197" s="115"/>
      <c r="N197" s="115"/>
      <c r="O197" s="116">
        <f t="shared" ref="O197" si="40">Q197+R197</f>
        <v>2499</v>
      </c>
      <c r="P197" s="117">
        <f t="shared" ref="P197" si="41">O197/$O$205</f>
        <v>2.8906916028821317E-3</v>
      </c>
      <c r="Q197" s="118">
        <v>2187</v>
      </c>
      <c r="R197" s="118">
        <v>312</v>
      </c>
      <c r="T197" s="2"/>
      <c r="V197" s="2"/>
      <c r="W197" s="2"/>
    </row>
    <row r="198" spans="2:23" s="5" customFormat="1" ht="18" customHeight="1">
      <c r="B198" s="110" t="s">
        <v>132</v>
      </c>
      <c r="C198" s="110"/>
      <c r="D198" s="111"/>
      <c r="E198" s="111"/>
      <c r="F198" s="112">
        <f t="shared" si="20"/>
        <v>45813</v>
      </c>
      <c r="G198" s="113">
        <f t="shared" si="21"/>
        <v>5.2993699240831971E-2</v>
      </c>
      <c r="H198" s="114">
        <v>36801</v>
      </c>
      <c r="I198" s="114">
        <v>9012</v>
      </c>
      <c r="K198" s="53"/>
      <c r="L198" s="53"/>
      <c r="M198" s="53"/>
      <c r="N198" s="53"/>
      <c r="O198" s="26"/>
      <c r="P198" s="119"/>
      <c r="Q198" s="120"/>
      <c r="R198" s="120"/>
      <c r="T198" s="2"/>
      <c r="V198" s="2"/>
      <c r="W198" s="2"/>
    </row>
    <row r="199" spans="2:23" s="5" customFormat="1" ht="18" customHeight="1">
      <c r="B199" s="110" t="s">
        <v>133</v>
      </c>
      <c r="C199" s="110"/>
      <c r="D199" s="111"/>
      <c r="E199" s="111"/>
      <c r="F199" s="112">
        <f t="shared" si="20"/>
        <v>2802</v>
      </c>
      <c r="G199" s="113">
        <f t="shared" si="21"/>
        <v>3.241183621959077E-3</v>
      </c>
      <c r="H199" s="114">
        <v>1816</v>
      </c>
      <c r="I199" s="114">
        <v>986</v>
      </c>
      <c r="K199" s="115" t="s">
        <v>53</v>
      </c>
      <c r="L199" s="115"/>
      <c r="M199" s="115"/>
      <c r="N199" s="115"/>
      <c r="O199" s="116">
        <f t="shared" ref="O199" si="42">Q199+R199</f>
        <v>18320</v>
      </c>
      <c r="P199" s="117">
        <f t="shared" ref="P199" si="43">O199/$O$205</f>
        <v>2.1191464651780973E-2</v>
      </c>
      <c r="Q199" s="118">
        <v>15922</v>
      </c>
      <c r="R199" s="118">
        <v>2398</v>
      </c>
      <c r="T199" s="2"/>
      <c r="V199" s="2"/>
      <c r="W199" s="2"/>
    </row>
    <row r="200" spans="2:23" s="5" customFormat="1" ht="18" customHeight="1">
      <c r="B200" s="110" t="s">
        <v>134</v>
      </c>
      <c r="C200" s="110"/>
      <c r="D200" s="111"/>
      <c r="E200" s="111"/>
      <c r="F200" s="112">
        <f t="shared" si="20"/>
        <v>300</v>
      </c>
      <c r="G200" s="113">
        <f t="shared" si="21"/>
        <v>3.470218010662823E-4</v>
      </c>
      <c r="H200" s="114">
        <v>234</v>
      </c>
      <c r="I200" s="114">
        <v>66</v>
      </c>
      <c r="K200" s="53"/>
      <c r="L200" s="53"/>
      <c r="M200" s="53"/>
      <c r="N200" s="53"/>
      <c r="O200" s="26"/>
      <c r="P200" s="119"/>
      <c r="Q200" s="120"/>
      <c r="R200" s="120"/>
      <c r="T200" s="2"/>
      <c r="V200" s="2"/>
      <c r="W200" s="2"/>
    </row>
    <row r="201" spans="2:23" s="5" customFormat="1" ht="18" customHeight="1">
      <c r="B201" s="110" t="s">
        <v>135</v>
      </c>
      <c r="C201" s="110"/>
      <c r="D201" s="111"/>
      <c r="E201" s="111"/>
      <c r="F201" s="112">
        <f t="shared" si="20"/>
        <v>5503</v>
      </c>
      <c r="G201" s="113">
        <f t="shared" si="21"/>
        <v>6.3655365708925058E-3</v>
      </c>
      <c r="H201" s="114">
        <v>3255</v>
      </c>
      <c r="I201" s="114">
        <v>2248</v>
      </c>
      <c r="K201" s="115" t="s">
        <v>55</v>
      </c>
      <c r="L201" s="115"/>
      <c r="M201" s="115"/>
      <c r="N201" s="115"/>
      <c r="O201" s="116">
        <f t="shared" ref="O201" si="44">Q201+R201</f>
        <v>27554</v>
      </c>
      <c r="P201" s="117">
        <f t="shared" ref="P201" si="45">O201/$O$205</f>
        <v>3.1872795688601144E-2</v>
      </c>
      <c r="Q201" s="118">
        <v>27524</v>
      </c>
      <c r="R201" s="118">
        <v>30</v>
      </c>
      <c r="T201" s="2"/>
      <c r="V201" s="2"/>
      <c r="W201" s="2"/>
    </row>
    <row r="202" spans="2:23" s="5" customFormat="1" ht="18" customHeight="1">
      <c r="B202" s="110" t="s">
        <v>136</v>
      </c>
      <c r="C202" s="110"/>
      <c r="D202" s="111"/>
      <c r="E202" s="111"/>
      <c r="F202" s="112">
        <f t="shared" si="20"/>
        <v>2099</v>
      </c>
      <c r="G202" s="113">
        <f t="shared" si="21"/>
        <v>2.4279958681270885E-3</v>
      </c>
      <c r="H202" s="114">
        <v>1630</v>
      </c>
      <c r="I202" s="114">
        <v>469</v>
      </c>
      <c r="K202" s="53"/>
      <c r="L202" s="53"/>
      <c r="M202" s="53"/>
      <c r="N202" s="53"/>
      <c r="O202" s="26"/>
      <c r="P202" s="119"/>
      <c r="Q202" s="120"/>
      <c r="R202" s="120"/>
      <c r="T202" s="2"/>
      <c r="V202" s="2"/>
      <c r="W202" s="2"/>
    </row>
    <row r="203" spans="2:23" s="5" customFormat="1" ht="18" customHeight="1">
      <c r="B203" s="110" t="s">
        <v>137</v>
      </c>
      <c r="C203" s="110"/>
      <c r="D203" s="111"/>
      <c r="E203" s="111"/>
      <c r="F203" s="112">
        <f t="shared" si="20"/>
        <v>9618</v>
      </c>
      <c r="G203" s="113">
        <f t="shared" si="21"/>
        <v>1.1125518942185011E-2</v>
      </c>
      <c r="H203" s="114">
        <v>7339</v>
      </c>
      <c r="I203" s="114">
        <v>2279</v>
      </c>
      <c r="K203" s="115" t="s">
        <v>57</v>
      </c>
      <c r="L203" s="115"/>
      <c r="M203" s="115"/>
      <c r="N203" s="115"/>
      <c r="O203" s="116">
        <f t="shared" ref="O203" si="46">Q203+R203</f>
        <v>100217</v>
      </c>
      <c r="P203" s="117">
        <f t="shared" ref="P203" si="47">O203/$O$205</f>
        <v>0.11592494612486538</v>
      </c>
      <c r="Q203" s="118">
        <v>5</v>
      </c>
      <c r="R203" s="118">
        <v>100212</v>
      </c>
      <c r="T203" s="2"/>
      <c r="V203" s="2"/>
      <c r="W203" s="2"/>
    </row>
    <row r="204" spans="2:23" s="5" customFormat="1" ht="18" customHeight="1" thickBot="1">
      <c r="B204" s="110" t="s">
        <v>138</v>
      </c>
      <c r="C204" s="110"/>
      <c r="D204" s="111"/>
      <c r="E204" s="111"/>
      <c r="F204" s="112">
        <f t="shared" si="20"/>
        <v>440</v>
      </c>
      <c r="G204" s="113">
        <f t="shared" si="21"/>
        <v>5.0896530823054743E-4</v>
      </c>
      <c r="H204" s="114">
        <v>229</v>
      </c>
      <c r="I204" s="114">
        <v>211</v>
      </c>
      <c r="K204" s="53"/>
      <c r="L204" s="53"/>
      <c r="M204" s="53"/>
      <c r="N204" s="53"/>
      <c r="O204" s="26"/>
      <c r="P204" s="119"/>
      <c r="Q204" s="120"/>
      <c r="R204" s="120"/>
      <c r="T204" s="2"/>
      <c r="V204" s="2"/>
      <c r="W204" s="2"/>
    </row>
    <row r="205" spans="2:23" s="5" customFormat="1" ht="18" customHeight="1">
      <c r="B205" s="110" t="s">
        <v>139</v>
      </c>
      <c r="C205" s="110"/>
      <c r="D205" s="111"/>
      <c r="E205" s="111"/>
      <c r="F205" s="112">
        <f t="shared" si="20"/>
        <v>11532</v>
      </c>
      <c r="G205" s="113">
        <f t="shared" si="21"/>
        <v>1.3339518032987892E-2</v>
      </c>
      <c r="H205" s="114">
        <v>6265</v>
      </c>
      <c r="I205" s="114">
        <v>5267</v>
      </c>
      <c r="K205" s="55" t="s">
        <v>5</v>
      </c>
      <c r="L205" s="55"/>
      <c r="M205" s="55"/>
      <c r="N205" s="55"/>
      <c r="O205" s="35">
        <f>SUM(O177:O204)</f>
        <v>864499</v>
      </c>
      <c r="P205" s="57">
        <f>SUM(P177:P204)</f>
        <v>1.0000000000000002</v>
      </c>
      <c r="Q205" s="35">
        <f>SUM(Q177:Q204)</f>
        <v>524222</v>
      </c>
      <c r="R205" s="35">
        <f>SUM(R177:R204)</f>
        <v>340277</v>
      </c>
      <c r="T205" s="2"/>
      <c r="V205" s="2"/>
      <c r="W205" s="2"/>
    </row>
    <row r="206" spans="2:23" s="5" customFormat="1" ht="18" customHeight="1">
      <c r="B206" s="110" t="s">
        <v>140</v>
      </c>
      <c r="C206" s="110"/>
      <c r="D206" s="111"/>
      <c r="E206" s="111"/>
      <c r="F206" s="112">
        <f t="shared" si="20"/>
        <v>744</v>
      </c>
      <c r="G206" s="113">
        <f t="shared" si="21"/>
        <v>8.6061406664438012E-4</v>
      </c>
      <c r="H206" s="114">
        <v>474</v>
      </c>
      <c r="I206" s="114">
        <v>270</v>
      </c>
      <c r="T206" s="2"/>
      <c r="V206" s="2"/>
      <c r="W206" s="2"/>
    </row>
    <row r="207" spans="2:23" s="5" customFormat="1" ht="18" customHeight="1">
      <c r="B207" s="110" t="s">
        <v>141</v>
      </c>
      <c r="C207" s="110"/>
      <c r="D207" s="111"/>
      <c r="E207" s="111"/>
      <c r="F207" s="112">
        <f t="shared" si="20"/>
        <v>426734</v>
      </c>
      <c r="G207" s="113">
        <f t="shared" si="21"/>
        <v>0.49362000418739638</v>
      </c>
      <c r="H207" s="114">
        <v>255697</v>
      </c>
      <c r="I207" s="114">
        <v>171037</v>
      </c>
      <c r="T207" s="2"/>
      <c r="V207" s="2"/>
      <c r="W207" s="2"/>
    </row>
    <row r="208" spans="2:23" s="5" customFormat="1" ht="18" customHeight="1" thickBot="1">
      <c r="B208" s="123" t="s">
        <v>142</v>
      </c>
      <c r="C208" s="123"/>
      <c r="D208" s="124"/>
      <c r="E208" s="124"/>
      <c r="F208" s="112">
        <f t="shared" si="20"/>
        <v>54318</v>
      </c>
      <c r="G208" s="113">
        <f t="shared" si="21"/>
        <v>6.2831767301061076E-2</v>
      </c>
      <c r="H208" s="114">
        <v>31400</v>
      </c>
      <c r="I208" s="114">
        <v>22918</v>
      </c>
      <c r="T208" s="2"/>
      <c r="V208" s="2"/>
      <c r="W208" s="2"/>
    </row>
    <row r="209" spans="2:88" s="5" customFormat="1" ht="21.75" customHeight="1">
      <c r="B209" s="125" t="s">
        <v>5</v>
      </c>
      <c r="C209" s="125"/>
      <c r="D209" s="125"/>
      <c r="E209" s="125"/>
      <c r="F209" s="35">
        <f t="shared" ref="F209:I209" si="48">SUM(F176:F208)</f>
        <v>864499</v>
      </c>
      <c r="G209" s="104">
        <f t="shared" si="48"/>
        <v>0.99999999999999989</v>
      </c>
      <c r="H209" s="35">
        <f t="shared" si="48"/>
        <v>524222</v>
      </c>
      <c r="I209" s="35">
        <f t="shared" si="48"/>
        <v>340277</v>
      </c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10.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10.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75" customHeight="1">
      <c r="B212" s="2"/>
      <c r="C212" s="2"/>
      <c r="D212" s="2"/>
      <c r="E212" s="2"/>
      <c r="F212" s="2"/>
      <c r="G212" s="2"/>
      <c r="H212" s="2"/>
      <c r="I212" s="2"/>
      <c r="J212" s="2"/>
      <c r="K212" s="126" t="s">
        <v>143</v>
      </c>
      <c r="L212" s="126"/>
      <c r="M212" s="126"/>
      <c r="N212" s="126"/>
      <c r="O212" s="126"/>
      <c r="P212" s="126"/>
      <c r="Q212" s="126"/>
      <c r="R212" s="126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75" customHeight="1">
      <c r="B213" s="2"/>
      <c r="C213" s="2"/>
      <c r="D213" s="2"/>
      <c r="E213" s="2"/>
      <c r="F213" s="2"/>
      <c r="G213" s="2"/>
      <c r="H213" s="2"/>
      <c r="I213" s="2"/>
      <c r="J213" s="2"/>
      <c r="K213" s="126"/>
      <c r="L213" s="126"/>
      <c r="M213" s="126"/>
      <c r="N213" s="126"/>
      <c r="O213" s="126"/>
      <c r="P213" s="126"/>
      <c r="Q213" s="126"/>
      <c r="R213" s="126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39.75" customHeight="1">
      <c r="B214" s="73" t="s">
        <v>94</v>
      </c>
      <c r="C214" s="74"/>
      <c r="D214" s="127" t="s">
        <v>144</v>
      </c>
      <c r="E214" s="76">
        <v>2021</v>
      </c>
      <c r="F214" s="75">
        <v>2022</v>
      </c>
      <c r="G214" s="75">
        <v>2023</v>
      </c>
      <c r="H214" s="75">
        <v>2024</v>
      </c>
      <c r="I214" s="75" t="s">
        <v>96</v>
      </c>
      <c r="J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75" customHeight="1">
      <c r="B215" s="79" t="s">
        <v>66</v>
      </c>
      <c r="C215" s="79"/>
      <c r="D215" s="80">
        <f>SUM(E215:I215)</f>
        <v>159080</v>
      </c>
      <c r="E215" s="82">
        <v>20661</v>
      </c>
      <c r="F215" s="82">
        <v>39013</v>
      </c>
      <c r="G215" s="82">
        <v>34951</v>
      </c>
      <c r="H215" s="82">
        <v>45569</v>
      </c>
      <c r="I215" s="82">
        <v>18886</v>
      </c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75" customHeight="1">
      <c r="B216" s="79" t="s">
        <v>67</v>
      </c>
      <c r="C216" s="79"/>
      <c r="D216" s="80">
        <f t="shared" ref="D216:D240" si="49">SUM(E216:I216)</f>
        <v>327418</v>
      </c>
      <c r="E216" s="81">
        <v>35916</v>
      </c>
      <c r="F216" s="81">
        <v>73299</v>
      </c>
      <c r="G216" s="81">
        <v>82537</v>
      </c>
      <c r="H216" s="81">
        <v>96312</v>
      </c>
      <c r="I216" s="81">
        <v>39354</v>
      </c>
      <c r="J216" s="2"/>
      <c r="K216" s="2"/>
      <c r="L216" s="2"/>
      <c r="M216" s="2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75" customHeight="1">
      <c r="B217" s="79" t="s">
        <v>68</v>
      </c>
      <c r="C217" s="79"/>
      <c r="D217" s="80">
        <f t="shared" si="49"/>
        <v>192402</v>
      </c>
      <c r="E217" s="81">
        <v>28204.000000000004</v>
      </c>
      <c r="F217" s="81">
        <v>40789</v>
      </c>
      <c r="G217" s="81">
        <v>46288</v>
      </c>
      <c r="H217" s="81">
        <v>51481</v>
      </c>
      <c r="I217" s="81">
        <v>25640</v>
      </c>
      <c r="J217" s="2"/>
      <c r="K217" s="2"/>
      <c r="L217" s="2"/>
      <c r="M217" s="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75" customHeight="1">
      <c r="B218" s="79" t="s">
        <v>70</v>
      </c>
      <c r="C218" s="79"/>
      <c r="D218" s="80">
        <f t="shared" si="49"/>
        <v>463195</v>
      </c>
      <c r="E218" s="81">
        <v>69180.000000000015</v>
      </c>
      <c r="F218" s="81">
        <v>96219</v>
      </c>
      <c r="G218" s="81">
        <v>117373</v>
      </c>
      <c r="H218" s="81">
        <v>128765</v>
      </c>
      <c r="I218" s="81">
        <v>51658</v>
      </c>
      <c r="J218" s="2"/>
      <c r="K218" s="2"/>
      <c r="L218" s="2"/>
      <c r="M218" s="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75" customHeight="1">
      <c r="B219" s="79" t="s">
        <v>71</v>
      </c>
      <c r="C219" s="79"/>
      <c r="D219" s="80">
        <f t="shared" si="49"/>
        <v>274808</v>
      </c>
      <c r="E219" s="81">
        <v>39391</v>
      </c>
      <c r="F219" s="81">
        <v>51183</v>
      </c>
      <c r="G219" s="81">
        <v>65113</v>
      </c>
      <c r="H219" s="81">
        <v>83295</v>
      </c>
      <c r="I219" s="81">
        <v>35826</v>
      </c>
      <c r="J219" s="2"/>
      <c r="K219" s="2"/>
      <c r="L219" s="2"/>
      <c r="M219" s="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75" customHeight="1">
      <c r="B220" s="79" t="s">
        <v>72</v>
      </c>
      <c r="C220" s="79"/>
      <c r="D220" s="80">
        <f t="shared" si="49"/>
        <v>252516</v>
      </c>
      <c r="E220" s="81">
        <v>26304.999999999996</v>
      </c>
      <c r="F220" s="81">
        <v>63266</v>
      </c>
      <c r="G220" s="81">
        <v>56164</v>
      </c>
      <c r="H220" s="81">
        <v>74858</v>
      </c>
      <c r="I220" s="81">
        <v>31923</v>
      </c>
      <c r="J220" s="2"/>
      <c r="K220" s="2"/>
      <c r="L220" s="2"/>
      <c r="M220" s="2"/>
      <c r="N220" s="2"/>
      <c r="O220" s="2"/>
      <c r="P220" s="2"/>
      <c r="Q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75" customHeight="1">
      <c r="B221" s="79" t="s">
        <v>73</v>
      </c>
      <c r="C221" s="79"/>
      <c r="D221" s="80">
        <f t="shared" si="49"/>
        <v>225630</v>
      </c>
      <c r="E221" s="81">
        <v>36054</v>
      </c>
      <c r="F221" s="81">
        <v>44311</v>
      </c>
      <c r="G221" s="81">
        <v>58133</v>
      </c>
      <c r="H221" s="81">
        <v>59362</v>
      </c>
      <c r="I221" s="81">
        <v>27770</v>
      </c>
      <c r="J221" s="2"/>
      <c r="K221" s="2"/>
      <c r="L221" s="2"/>
      <c r="M221" s="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75" customHeight="1">
      <c r="B222" s="79" t="s">
        <v>74</v>
      </c>
      <c r="C222" s="79"/>
      <c r="D222" s="80">
        <f t="shared" si="49"/>
        <v>576370</v>
      </c>
      <c r="E222" s="81">
        <v>85408.000000000015</v>
      </c>
      <c r="F222" s="81">
        <v>117545</v>
      </c>
      <c r="G222" s="81">
        <v>138891</v>
      </c>
      <c r="H222" s="81">
        <v>163724</v>
      </c>
      <c r="I222" s="81">
        <v>70802</v>
      </c>
      <c r="J222" s="2"/>
      <c r="K222" s="2"/>
      <c r="L222" s="2"/>
      <c r="M222" s="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21.75" customHeight="1">
      <c r="B223" s="79" t="s">
        <v>75</v>
      </c>
      <c r="C223" s="79"/>
      <c r="D223" s="80">
        <f t="shared" si="49"/>
        <v>135856</v>
      </c>
      <c r="E223" s="81">
        <v>18134</v>
      </c>
      <c r="F223" s="81">
        <v>22445</v>
      </c>
      <c r="G223" s="81">
        <v>30582</v>
      </c>
      <c r="H223" s="81">
        <v>47696</v>
      </c>
      <c r="I223" s="82">
        <v>16999</v>
      </c>
      <c r="J223" s="2"/>
      <c r="K223" s="2"/>
      <c r="L223" s="2"/>
      <c r="M223" s="2"/>
      <c r="N223" s="2"/>
      <c r="O223" s="2"/>
      <c r="P223" s="2"/>
      <c r="Q223" s="2"/>
      <c r="R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21.75" customHeight="1">
      <c r="B224" s="79" t="s">
        <v>76</v>
      </c>
      <c r="C224" s="79"/>
      <c r="D224" s="80">
        <f t="shared" si="49"/>
        <v>230921</v>
      </c>
      <c r="E224" s="81">
        <v>35069</v>
      </c>
      <c r="F224" s="81">
        <v>45742</v>
      </c>
      <c r="G224" s="81">
        <v>52333</v>
      </c>
      <c r="H224" s="81">
        <v>66277</v>
      </c>
      <c r="I224" s="81">
        <v>31500</v>
      </c>
      <c r="J224" s="2"/>
      <c r="K224" s="2"/>
      <c r="L224" s="2"/>
      <c r="M224" s="2"/>
      <c r="N224" s="2"/>
      <c r="O224" s="2"/>
      <c r="P224" s="2"/>
      <c r="Q224" s="2"/>
      <c r="R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21.75" customHeight="1">
      <c r="B225" s="79" t="s">
        <v>77</v>
      </c>
      <c r="C225" s="79"/>
      <c r="D225" s="80">
        <f t="shared" si="49"/>
        <v>284957</v>
      </c>
      <c r="E225" s="81">
        <v>58495</v>
      </c>
      <c r="F225" s="81">
        <v>50017</v>
      </c>
      <c r="G225" s="81">
        <v>69300</v>
      </c>
      <c r="H225" s="81">
        <v>75154</v>
      </c>
      <c r="I225" s="81">
        <v>31991</v>
      </c>
      <c r="J225" s="2"/>
      <c r="K225" s="2"/>
      <c r="L225" s="2"/>
      <c r="M225" s="2"/>
      <c r="N225" s="2"/>
      <c r="O225" s="2"/>
      <c r="P225" s="2"/>
      <c r="Q225" s="2"/>
      <c r="R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21.75" customHeight="1">
      <c r="B226" s="79" t="s">
        <v>78</v>
      </c>
      <c r="C226" s="79"/>
      <c r="D226" s="80">
        <f t="shared" si="49"/>
        <v>482160</v>
      </c>
      <c r="E226" s="81">
        <v>64000.000000000029</v>
      </c>
      <c r="F226" s="81">
        <v>84233</v>
      </c>
      <c r="G226" s="81">
        <v>127870</v>
      </c>
      <c r="H226" s="81">
        <v>150437</v>
      </c>
      <c r="I226" s="81">
        <v>55620</v>
      </c>
      <c r="J226" s="2"/>
      <c r="K226" s="2"/>
      <c r="L226" s="2"/>
      <c r="M226" s="2"/>
      <c r="N226" s="2"/>
      <c r="O226" s="2"/>
      <c r="P226" s="2"/>
      <c r="Q226" s="2"/>
      <c r="R226" s="2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1.75" customHeight="1">
      <c r="B227" s="79" t="s">
        <v>79</v>
      </c>
      <c r="C227" s="79"/>
      <c r="D227" s="80">
        <f t="shared" si="49"/>
        <v>354151</v>
      </c>
      <c r="E227" s="81">
        <v>50831</v>
      </c>
      <c r="F227" s="81">
        <v>65846</v>
      </c>
      <c r="G227" s="81">
        <v>85482</v>
      </c>
      <c r="H227" s="81">
        <v>109276</v>
      </c>
      <c r="I227" s="81">
        <v>42716</v>
      </c>
      <c r="J227" s="2"/>
      <c r="K227" s="2"/>
      <c r="L227" s="2"/>
      <c r="M227" s="2"/>
      <c r="N227" s="2"/>
      <c r="O227" s="2"/>
      <c r="P227" s="2"/>
      <c r="Q227" s="2"/>
      <c r="R227" s="2"/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s="5" customFormat="1" ht="21.75" customHeight="1">
      <c r="B228" s="79" t="s">
        <v>80</v>
      </c>
      <c r="C228" s="79"/>
      <c r="D228" s="80">
        <f t="shared" si="49"/>
        <v>209604</v>
      </c>
      <c r="E228" s="81">
        <v>29780</v>
      </c>
      <c r="F228" s="81">
        <v>41523</v>
      </c>
      <c r="G228" s="81">
        <v>56661</v>
      </c>
      <c r="H228" s="81">
        <v>56909</v>
      </c>
      <c r="I228" s="81">
        <v>24731</v>
      </c>
      <c r="J228" s="2"/>
      <c r="K228" s="2"/>
      <c r="L228" s="2"/>
      <c r="M228" s="2"/>
      <c r="N228" s="2"/>
      <c r="O228" s="2"/>
      <c r="P228" s="2"/>
      <c r="Q228" s="2"/>
      <c r="R228" s="2"/>
      <c r="T228" s="2"/>
      <c r="V228" s="2"/>
      <c r="W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2:88" s="5" customFormat="1" ht="21.75" customHeight="1">
      <c r="B229" s="79" t="s">
        <v>81</v>
      </c>
      <c r="C229" s="79"/>
      <c r="D229" s="80">
        <f t="shared" si="49"/>
        <v>1248569</v>
      </c>
      <c r="E229" s="81">
        <v>254854</v>
      </c>
      <c r="F229" s="81">
        <v>264217</v>
      </c>
      <c r="G229" s="81">
        <v>284158</v>
      </c>
      <c r="H229" s="81">
        <v>312534</v>
      </c>
      <c r="I229" s="81">
        <v>132806</v>
      </c>
      <c r="J229" s="2"/>
      <c r="K229" s="2"/>
      <c r="L229" s="2"/>
      <c r="M229" s="2"/>
      <c r="N229" s="2"/>
      <c r="O229" s="2"/>
      <c r="P229" s="2"/>
      <c r="Q229" s="2"/>
      <c r="R229" s="2"/>
      <c r="T229" s="2"/>
      <c r="V229" s="2"/>
      <c r="W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2:88" s="5" customFormat="1" ht="21.75" customHeight="1">
      <c r="B230" s="79" t="s">
        <v>82</v>
      </c>
      <c r="C230" s="79"/>
      <c r="D230" s="80">
        <f t="shared" si="49"/>
        <v>329591</v>
      </c>
      <c r="E230" s="81">
        <v>49967</v>
      </c>
      <c r="F230" s="81">
        <v>69874</v>
      </c>
      <c r="G230" s="81">
        <v>80794</v>
      </c>
      <c r="H230" s="81">
        <v>94999</v>
      </c>
      <c r="I230" s="81">
        <v>33957</v>
      </c>
      <c r="J230" s="2"/>
      <c r="K230" s="2"/>
      <c r="L230" s="2"/>
      <c r="M230" s="2"/>
      <c r="N230" s="2"/>
      <c r="O230" s="2"/>
      <c r="P230" s="2"/>
      <c r="Q230" s="2"/>
      <c r="R230" s="2"/>
      <c r="T230" s="2"/>
      <c r="V230" s="2"/>
      <c r="W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2:88" s="5" customFormat="1" ht="21.75" customHeight="1">
      <c r="B231" s="79" t="s">
        <v>83</v>
      </c>
      <c r="C231" s="79"/>
      <c r="D231" s="80">
        <f t="shared" si="49"/>
        <v>143102</v>
      </c>
      <c r="E231" s="81">
        <v>16408</v>
      </c>
      <c r="F231" s="81">
        <v>27500</v>
      </c>
      <c r="G231" s="81">
        <v>39819</v>
      </c>
      <c r="H231" s="81">
        <v>41868</v>
      </c>
      <c r="I231" s="81">
        <v>17507</v>
      </c>
      <c r="J231" s="2"/>
      <c r="K231" s="2"/>
      <c r="L231" s="2"/>
      <c r="M231" s="2"/>
      <c r="N231" s="2"/>
      <c r="O231" s="2"/>
      <c r="P231" s="2"/>
      <c r="Q231" s="2"/>
      <c r="R231" s="2"/>
      <c r="T231" s="2"/>
      <c r="V231" s="2"/>
      <c r="W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2:88" s="5" customFormat="1" ht="21.75" customHeight="1">
      <c r="B232" s="79" t="s">
        <v>84</v>
      </c>
      <c r="C232" s="79"/>
      <c r="D232" s="80">
        <f t="shared" si="49"/>
        <v>52209</v>
      </c>
      <c r="E232" s="81">
        <v>7211</v>
      </c>
      <c r="F232" s="81">
        <v>10052</v>
      </c>
      <c r="G232" s="81">
        <v>9472</v>
      </c>
      <c r="H232" s="81">
        <v>19428</v>
      </c>
      <c r="I232" s="82">
        <v>6046</v>
      </c>
      <c r="J232" s="2"/>
      <c r="K232" s="2"/>
      <c r="L232" s="2"/>
      <c r="M232" s="2"/>
      <c r="N232" s="2"/>
      <c r="O232" s="2"/>
      <c r="P232" s="2"/>
      <c r="Q232" s="2"/>
      <c r="R232" s="2"/>
      <c r="T232" s="2"/>
      <c r="V232" s="2"/>
      <c r="W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2:88" s="5" customFormat="1" ht="21.75" customHeight="1">
      <c r="B233" s="79" t="s">
        <v>85</v>
      </c>
      <c r="C233" s="79"/>
      <c r="D233" s="80">
        <f t="shared" si="49"/>
        <v>66289</v>
      </c>
      <c r="E233" s="81">
        <v>11460</v>
      </c>
      <c r="F233" s="81">
        <v>15646</v>
      </c>
      <c r="G233" s="81">
        <v>15248</v>
      </c>
      <c r="H233" s="81">
        <v>15795</v>
      </c>
      <c r="I233" s="81">
        <v>8140</v>
      </c>
      <c r="J233" s="2"/>
      <c r="K233" s="2"/>
      <c r="L233" s="2"/>
      <c r="M233" s="2"/>
      <c r="N233" s="2"/>
      <c r="O233" s="2"/>
      <c r="P233" s="2"/>
      <c r="Q233" s="2"/>
      <c r="R233" s="2"/>
      <c r="T233" s="2"/>
      <c r="V233" s="2"/>
      <c r="W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2:88" s="5" customFormat="1" ht="21.75" customHeight="1">
      <c r="B234" s="79" t="s">
        <v>86</v>
      </c>
      <c r="C234" s="79"/>
      <c r="D234" s="80">
        <f t="shared" si="49"/>
        <v>116740</v>
      </c>
      <c r="E234" s="81">
        <v>21984</v>
      </c>
      <c r="F234" s="81">
        <v>22413</v>
      </c>
      <c r="G234" s="81">
        <v>27412</v>
      </c>
      <c r="H234" s="81">
        <v>31245</v>
      </c>
      <c r="I234" s="81">
        <v>13686</v>
      </c>
      <c r="J234" s="2"/>
      <c r="K234" s="2"/>
      <c r="L234" s="2"/>
      <c r="M234" s="2"/>
      <c r="N234" s="2"/>
      <c r="O234" s="2"/>
      <c r="P234" s="2"/>
      <c r="Q234" s="2"/>
      <c r="R234" s="2"/>
      <c r="T234" s="2"/>
      <c r="V234" s="2"/>
      <c r="W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2:88" s="5" customFormat="1" ht="21.75" customHeight="1">
      <c r="B235" s="79" t="s">
        <v>87</v>
      </c>
      <c r="C235" s="79"/>
      <c r="D235" s="80">
        <f t="shared" si="49"/>
        <v>279348</v>
      </c>
      <c r="E235" s="81">
        <v>42668</v>
      </c>
      <c r="F235" s="81">
        <v>53372</v>
      </c>
      <c r="G235" s="81">
        <v>66102</v>
      </c>
      <c r="H235" s="81">
        <v>85504</v>
      </c>
      <c r="I235" s="81">
        <v>31702</v>
      </c>
      <c r="J235" s="2"/>
      <c r="K235" s="2"/>
      <c r="L235" s="2"/>
      <c r="M235" s="2"/>
      <c r="N235" s="2"/>
      <c r="O235" s="2"/>
      <c r="P235" s="2"/>
      <c r="Q235" s="2"/>
      <c r="R235" s="2"/>
      <c r="T235" s="2"/>
      <c r="V235" s="2"/>
      <c r="W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2:88" s="5" customFormat="1" ht="21.75" customHeight="1">
      <c r="B236" s="79" t="s">
        <v>88</v>
      </c>
      <c r="C236" s="79"/>
      <c r="D236" s="80">
        <f t="shared" si="49"/>
        <v>289285</v>
      </c>
      <c r="E236" s="81">
        <v>47625.999999999985</v>
      </c>
      <c r="F236" s="81">
        <v>67869</v>
      </c>
      <c r="G236" s="81">
        <v>59837</v>
      </c>
      <c r="H236" s="81">
        <v>78361</v>
      </c>
      <c r="I236" s="81">
        <v>35592</v>
      </c>
      <c r="J236" s="2"/>
      <c r="K236" s="36" t="s">
        <v>17</v>
      </c>
      <c r="L236" s="128" t="s">
        <v>18</v>
      </c>
      <c r="M236" s="129"/>
      <c r="N236" s="2"/>
      <c r="O236" s="2"/>
      <c r="P236" s="2"/>
      <c r="Q236" s="2"/>
      <c r="R236" s="2"/>
      <c r="T236" s="2"/>
      <c r="V236" s="2"/>
      <c r="W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2:88" s="5" customFormat="1" ht="21.75" customHeight="1">
      <c r="B237" s="79" t="s">
        <v>89</v>
      </c>
      <c r="C237" s="79"/>
      <c r="D237" s="80">
        <f t="shared" si="49"/>
        <v>292132</v>
      </c>
      <c r="E237" s="81">
        <v>39075</v>
      </c>
      <c r="F237" s="81">
        <v>62548</v>
      </c>
      <c r="G237" s="81">
        <v>69680</v>
      </c>
      <c r="H237" s="81">
        <v>81103</v>
      </c>
      <c r="I237" s="81">
        <v>39726</v>
      </c>
      <c r="J237" s="2"/>
      <c r="K237" s="130"/>
      <c r="L237" s="40" t="s">
        <v>145</v>
      </c>
      <c r="M237" s="41"/>
      <c r="N237" s="2"/>
      <c r="O237" s="2"/>
      <c r="P237" s="2"/>
      <c r="Q237" s="2"/>
      <c r="R237" s="2"/>
      <c r="T237" s="2"/>
      <c r="V237" s="2"/>
      <c r="W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</row>
    <row r="238" spans="2:88" s="5" customFormat="1" ht="21.75" customHeight="1">
      <c r="B238" s="79" t="s">
        <v>90</v>
      </c>
      <c r="C238" s="79"/>
      <c r="D238" s="80">
        <f t="shared" si="49"/>
        <v>153317</v>
      </c>
      <c r="E238" s="81">
        <v>23545.000000000004</v>
      </c>
      <c r="F238" s="81">
        <v>33415</v>
      </c>
      <c r="G238" s="81">
        <v>35290</v>
      </c>
      <c r="H238" s="81">
        <v>42478</v>
      </c>
      <c r="I238" s="81">
        <v>18589</v>
      </c>
      <c r="J238" s="2"/>
      <c r="K238" s="131"/>
      <c r="L238" s="40" t="s">
        <v>146</v>
      </c>
      <c r="M238" s="41"/>
      <c r="N238" s="2"/>
      <c r="O238" s="2"/>
      <c r="P238" s="2"/>
      <c r="Q238" s="2"/>
      <c r="R238" s="2"/>
      <c r="T238" s="2"/>
      <c r="V238" s="2"/>
      <c r="W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</row>
    <row r="239" spans="2:88" s="5" customFormat="1" ht="21.75" customHeight="1">
      <c r="B239" s="79" t="s">
        <v>91</v>
      </c>
      <c r="C239" s="79"/>
      <c r="D239" s="80">
        <f t="shared" si="49"/>
        <v>108480</v>
      </c>
      <c r="E239" s="81">
        <v>21255</v>
      </c>
      <c r="F239" s="81">
        <v>23356</v>
      </c>
      <c r="G239" s="81">
        <v>25704</v>
      </c>
      <c r="H239" s="81">
        <v>27308</v>
      </c>
      <c r="I239" s="81">
        <v>10857</v>
      </c>
      <c r="J239" s="2"/>
      <c r="K239" s="132"/>
      <c r="L239" s="40" t="s">
        <v>147</v>
      </c>
      <c r="M239" s="41"/>
      <c r="N239" s="2"/>
      <c r="O239" s="2"/>
      <c r="P239" s="2"/>
      <c r="Q239" s="2"/>
      <c r="R239" s="2"/>
      <c r="T239" s="2"/>
      <c r="V239" s="2"/>
      <c r="W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</row>
    <row r="240" spans="2:88" s="5" customFormat="1" ht="21.75" customHeight="1" thickBot="1">
      <c r="B240" s="84" t="s">
        <v>92</v>
      </c>
      <c r="C240" s="84"/>
      <c r="D240" s="80">
        <f t="shared" si="49"/>
        <v>66981</v>
      </c>
      <c r="E240" s="85">
        <v>8414</v>
      </c>
      <c r="F240" s="85">
        <v>13208</v>
      </c>
      <c r="G240" s="85">
        <v>13723</v>
      </c>
      <c r="H240" s="85">
        <v>21161</v>
      </c>
      <c r="I240" s="85">
        <v>10475</v>
      </c>
      <c r="J240" s="2"/>
      <c r="K240" s="133"/>
      <c r="L240" s="40" t="s">
        <v>148</v>
      </c>
      <c r="M240" s="41"/>
      <c r="N240" s="2"/>
      <c r="O240" s="2"/>
      <c r="P240" s="2"/>
      <c r="Q240" s="2"/>
      <c r="R240" s="2"/>
      <c r="T240" s="2"/>
      <c r="V240" s="2"/>
      <c r="W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</row>
    <row r="241" spans="2:88" s="5" customFormat="1" ht="21.75" customHeight="1">
      <c r="B241" s="134" t="s">
        <v>5</v>
      </c>
      <c r="C241" s="134"/>
      <c r="D241" s="35">
        <f>SUM(D215:D240)</f>
        <v>7315111</v>
      </c>
      <c r="E241" s="35">
        <f t="shared" ref="E241:H241" si="50">SUM(E215:E240)</f>
        <v>1141895</v>
      </c>
      <c r="F241" s="35">
        <f t="shared" si="50"/>
        <v>1498901</v>
      </c>
      <c r="G241" s="35">
        <f t="shared" si="50"/>
        <v>1748917</v>
      </c>
      <c r="H241" s="35">
        <f t="shared" si="50"/>
        <v>2060899</v>
      </c>
      <c r="I241" s="35">
        <f>SUM(I215:I240)</f>
        <v>864499</v>
      </c>
      <c r="J241" s="2"/>
      <c r="K241" s="135"/>
      <c r="L241" s="40" t="s">
        <v>149</v>
      </c>
      <c r="M241" s="41"/>
      <c r="N241" s="2"/>
      <c r="O241" s="2"/>
      <c r="P241" s="2"/>
      <c r="Q241" s="2"/>
      <c r="R241" s="2"/>
      <c r="T241" s="2"/>
      <c r="V241" s="2"/>
      <c r="W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</row>
    <row r="242" spans="2:88" s="5" customFormat="1" ht="21.75" customHeight="1" thickBot="1">
      <c r="B242" s="101" t="s">
        <v>31</v>
      </c>
      <c r="C242" s="101"/>
      <c r="D242" s="87">
        <v>1</v>
      </c>
      <c r="E242" s="87">
        <f>E241/$D$241</f>
        <v>0.1561008438559579</v>
      </c>
      <c r="F242" s="87">
        <f t="shared" ref="F242:I242" si="51">F241/$D$241</f>
        <v>0.20490475127445093</v>
      </c>
      <c r="G242" s="87">
        <f t="shared" si="51"/>
        <v>0.23908276989918539</v>
      </c>
      <c r="H242" s="87">
        <f t="shared" si="51"/>
        <v>0.28173174679099194</v>
      </c>
      <c r="I242" s="87">
        <f t="shared" si="51"/>
        <v>0.11817988817941381</v>
      </c>
      <c r="J242" s="2"/>
      <c r="K242" s="136"/>
      <c r="L242" s="40" t="s">
        <v>150</v>
      </c>
      <c r="M242" s="41"/>
      <c r="N242" s="2"/>
      <c r="O242" s="2"/>
      <c r="P242" s="2"/>
      <c r="Q242" s="2"/>
      <c r="R242" s="2"/>
      <c r="T242" s="2"/>
      <c r="V242" s="2"/>
      <c r="W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</row>
    <row r="243" spans="2:88" s="5" customFormat="1" ht="21.75" customHeight="1">
      <c r="B243" s="72" t="s">
        <v>97</v>
      </c>
      <c r="C243" s="21"/>
      <c r="D243" s="21"/>
      <c r="E243" s="21"/>
      <c r="F243" s="21"/>
      <c r="G243" s="21"/>
      <c r="H243" s="21"/>
      <c r="I243" s="21"/>
      <c r="J243" s="2"/>
      <c r="K243" s="2"/>
      <c r="L243" s="2"/>
      <c r="M243" s="2"/>
      <c r="N243" s="2"/>
      <c r="O243" s="2"/>
      <c r="P243" s="2"/>
      <c r="Q243" s="2"/>
      <c r="R243" s="2"/>
      <c r="T243" s="2"/>
      <c r="V243" s="2"/>
      <c r="W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</row>
    <row r="244" spans="2:88" s="5" customFormat="1" ht="18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V244" s="2"/>
      <c r="W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</row>
    <row r="245" spans="2:88" s="5" customFormat="1" ht="18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V245" s="2"/>
      <c r="W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</row>
    <row r="246" spans="2:88" s="5" customFormat="1" ht="18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V246" s="2"/>
      <c r="W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</row>
    <row r="247" spans="2:88" s="5" customFormat="1" ht="18.75" customHeight="1">
      <c r="B247" s="23" t="s">
        <v>151</v>
      </c>
      <c r="C247" s="24"/>
      <c r="D247" s="24"/>
      <c r="E247" s="24"/>
      <c r="F247" s="58" t="s">
        <v>5</v>
      </c>
      <c r="G247" s="59" t="s">
        <v>31</v>
      </c>
      <c r="H247" s="109" t="s">
        <v>99</v>
      </c>
      <c r="I247" s="109" t="s">
        <v>100</v>
      </c>
      <c r="J247" s="2"/>
      <c r="K247" s="2"/>
      <c r="L247" s="24" t="s">
        <v>152</v>
      </c>
      <c r="M247" s="24"/>
      <c r="N247" s="22"/>
      <c r="O247" s="58" t="s">
        <v>5</v>
      </c>
      <c r="P247" s="59" t="s">
        <v>31</v>
      </c>
      <c r="Q247" s="137" t="s">
        <v>153</v>
      </c>
      <c r="R247" s="138"/>
      <c r="T247" s="2"/>
      <c r="V247" s="2"/>
      <c r="W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</row>
    <row r="248" spans="2:88" s="5" customFormat="1" ht="24.75" customHeight="1">
      <c r="B248" s="23"/>
      <c r="C248" s="24"/>
      <c r="D248" s="24"/>
      <c r="E248" s="24"/>
      <c r="F248" s="58"/>
      <c r="G248" s="59"/>
      <c r="H248" s="33"/>
      <c r="I248" s="33"/>
      <c r="K248" s="139"/>
      <c r="L248" s="24"/>
      <c r="M248" s="24"/>
      <c r="N248" s="22"/>
      <c r="O248" s="58"/>
      <c r="P248" s="59"/>
      <c r="Q248" s="89" t="s">
        <v>99</v>
      </c>
      <c r="R248" s="89" t="s">
        <v>100</v>
      </c>
      <c r="T248" s="2"/>
      <c r="V248" s="2"/>
      <c r="W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</row>
    <row r="249" spans="2:88" ht="25.5" customHeight="1">
      <c r="B249" s="110" t="s">
        <v>154</v>
      </c>
      <c r="C249" s="110"/>
      <c r="D249" s="111"/>
      <c r="E249" s="111"/>
      <c r="F249" s="112">
        <f>H249+I249</f>
        <v>55</v>
      </c>
      <c r="G249" s="113">
        <f>F249/$F$304</f>
        <v>6.3620663528818428E-5</v>
      </c>
      <c r="H249" s="114">
        <v>33</v>
      </c>
      <c r="I249" s="114">
        <v>22</v>
      </c>
      <c r="K249" s="139"/>
      <c r="L249" s="53" t="s">
        <v>155</v>
      </c>
      <c r="M249" s="53"/>
      <c r="N249" s="53"/>
      <c r="O249" s="92">
        <f>Q249+R249</f>
        <v>166563</v>
      </c>
      <c r="P249" s="54">
        <f>O249/$O$253</f>
        <v>0.19266997417001061</v>
      </c>
      <c r="Q249" s="34">
        <v>46860</v>
      </c>
      <c r="R249" s="34">
        <v>119703</v>
      </c>
    </row>
    <row r="250" spans="2:88" ht="25.5" customHeight="1">
      <c r="B250" s="110" t="s">
        <v>156</v>
      </c>
      <c r="C250" s="110"/>
      <c r="D250" s="111"/>
      <c r="E250" s="111"/>
      <c r="F250" s="112">
        <f t="shared" ref="F250:F303" si="52">H250+I250</f>
        <v>238</v>
      </c>
      <c r="G250" s="113">
        <f t="shared" ref="G250:G303" si="53">F250/$F$304</f>
        <v>2.7530396217925062E-4</v>
      </c>
      <c r="H250" s="114">
        <v>130</v>
      </c>
      <c r="I250" s="114">
        <v>108</v>
      </c>
      <c r="K250" s="139"/>
      <c r="L250" s="62" t="s">
        <v>157</v>
      </c>
      <c r="M250" s="62"/>
      <c r="N250" s="62"/>
      <c r="O250" s="92">
        <f t="shared" ref="O250:O252" si="54">Q250+R250</f>
        <v>11061</v>
      </c>
      <c r="P250" s="54">
        <f t="shared" ref="P250:P252" si="55">O250/$O$253</f>
        <v>1.2794693805313829E-2</v>
      </c>
      <c r="Q250" s="34">
        <v>8348</v>
      </c>
      <c r="R250" s="34">
        <v>2713</v>
      </c>
    </row>
    <row r="251" spans="2:88" ht="25.5" customHeight="1">
      <c r="B251" s="110" t="s">
        <v>158</v>
      </c>
      <c r="C251" s="110"/>
      <c r="D251" s="111"/>
      <c r="E251" s="111"/>
      <c r="F251" s="112">
        <f t="shared" si="52"/>
        <v>30</v>
      </c>
      <c r="G251" s="113">
        <f t="shared" si="53"/>
        <v>3.4702180106628234E-5</v>
      </c>
      <c r="H251" s="114">
        <v>13</v>
      </c>
      <c r="I251" s="114">
        <v>17</v>
      </c>
      <c r="K251" s="139"/>
      <c r="L251" s="140" t="s">
        <v>159</v>
      </c>
      <c r="M251" s="140"/>
      <c r="N251" s="140"/>
      <c r="O251" s="92">
        <f t="shared" si="54"/>
        <v>11008</v>
      </c>
      <c r="P251" s="54">
        <f t="shared" si="55"/>
        <v>1.2733386620458786E-2</v>
      </c>
      <c r="Q251" s="34">
        <v>4987</v>
      </c>
      <c r="R251" s="34">
        <v>6021</v>
      </c>
    </row>
    <row r="252" spans="2:88" ht="25.5" customHeight="1" thickBot="1">
      <c r="B252" s="110" t="s">
        <v>160</v>
      </c>
      <c r="C252" s="110"/>
      <c r="D252" s="111"/>
      <c r="E252" s="111"/>
      <c r="F252" s="112">
        <f t="shared" si="52"/>
        <v>112481</v>
      </c>
      <c r="G252" s="113">
        <f t="shared" si="53"/>
        <v>0.13011119735245499</v>
      </c>
      <c r="H252" s="114">
        <v>5</v>
      </c>
      <c r="I252" s="114">
        <v>112476</v>
      </c>
      <c r="K252" s="139"/>
      <c r="L252" s="141" t="s">
        <v>161</v>
      </c>
      <c r="M252" s="142"/>
      <c r="N252" s="143"/>
      <c r="O252" s="92">
        <f t="shared" si="54"/>
        <v>675867</v>
      </c>
      <c r="P252" s="54">
        <f t="shared" si="55"/>
        <v>0.78180194540421677</v>
      </c>
      <c r="Q252" s="34">
        <v>464027</v>
      </c>
      <c r="R252" s="34">
        <v>211840</v>
      </c>
    </row>
    <row r="253" spans="2:88" ht="25.5" customHeight="1">
      <c r="B253" s="110" t="s">
        <v>162</v>
      </c>
      <c r="C253" s="110"/>
      <c r="D253" s="111"/>
      <c r="E253" s="111"/>
      <c r="F253" s="112">
        <f t="shared" si="52"/>
        <v>0</v>
      </c>
      <c r="G253" s="113">
        <f t="shared" si="53"/>
        <v>0</v>
      </c>
      <c r="H253" s="114">
        <v>0</v>
      </c>
      <c r="I253" s="114">
        <v>0</v>
      </c>
      <c r="K253" s="139"/>
      <c r="L253" s="144" t="s">
        <v>5</v>
      </c>
      <c r="M253" s="144"/>
      <c r="N253" s="144"/>
      <c r="O253" s="35">
        <f t="shared" ref="O253:R253" si="56">SUM(O249:O252)</f>
        <v>864499</v>
      </c>
      <c r="P253" s="57">
        <f t="shared" si="56"/>
        <v>1</v>
      </c>
      <c r="Q253" s="35">
        <f t="shared" si="56"/>
        <v>524222</v>
      </c>
      <c r="R253" s="35">
        <f t="shared" si="56"/>
        <v>340277</v>
      </c>
    </row>
    <row r="254" spans="2:88" ht="25.5" customHeight="1">
      <c r="B254" s="110" t="s">
        <v>163</v>
      </c>
      <c r="C254" s="110"/>
      <c r="D254" s="111"/>
      <c r="E254" s="111"/>
      <c r="F254" s="112">
        <f t="shared" si="52"/>
        <v>0</v>
      </c>
      <c r="G254" s="113">
        <f t="shared" si="53"/>
        <v>0</v>
      </c>
      <c r="H254" s="114">
        <v>0</v>
      </c>
      <c r="I254" s="114">
        <v>0</v>
      </c>
      <c r="K254" s="139"/>
      <c r="M254" s="145"/>
    </row>
    <row r="255" spans="2:88" ht="25.5" customHeight="1">
      <c r="B255" s="110" t="s">
        <v>164</v>
      </c>
      <c r="C255" s="110"/>
      <c r="D255" s="111"/>
      <c r="E255" s="111"/>
      <c r="F255" s="112">
        <f t="shared" si="52"/>
        <v>587343</v>
      </c>
      <c r="G255" s="113">
        <f t="shared" si="53"/>
        <v>0.67940275234557823</v>
      </c>
      <c r="H255" s="114">
        <v>408252</v>
      </c>
      <c r="I255" s="114">
        <v>179091</v>
      </c>
      <c r="K255" s="139"/>
    </row>
    <row r="256" spans="2:88" ht="25.5" customHeight="1">
      <c r="B256" s="110" t="s">
        <v>165</v>
      </c>
      <c r="C256" s="110"/>
      <c r="D256" s="111"/>
      <c r="E256" s="111"/>
      <c r="F256" s="112">
        <f t="shared" si="52"/>
        <v>1931</v>
      </c>
      <c r="G256" s="113">
        <f t="shared" si="53"/>
        <v>2.2336636595299704E-3</v>
      </c>
      <c r="H256" s="114">
        <v>1336</v>
      </c>
      <c r="I256" s="114">
        <v>595</v>
      </c>
      <c r="K256" s="139"/>
    </row>
    <row r="257" spans="2:18" ht="25.5" customHeight="1">
      <c r="B257" s="110" t="s">
        <v>166</v>
      </c>
      <c r="C257" s="110"/>
      <c r="D257" s="111"/>
      <c r="E257" s="111"/>
      <c r="F257" s="112">
        <f t="shared" si="52"/>
        <v>9217</v>
      </c>
      <c r="G257" s="113">
        <f t="shared" si="53"/>
        <v>1.066166646809308E-2</v>
      </c>
      <c r="H257" s="114">
        <v>4123</v>
      </c>
      <c r="I257" s="114">
        <v>5094</v>
      </c>
      <c r="K257" s="139"/>
    </row>
    <row r="258" spans="2:18" ht="25.5" customHeight="1">
      <c r="B258" s="110" t="s">
        <v>167</v>
      </c>
      <c r="C258" s="110"/>
      <c r="D258" s="111"/>
      <c r="E258" s="111"/>
      <c r="F258" s="112">
        <f t="shared" si="52"/>
        <v>0</v>
      </c>
      <c r="G258" s="113">
        <f t="shared" si="53"/>
        <v>0</v>
      </c>
      <c r="H258" s="114">
        <v>0</v>
      </c>
      <c r="I258" s="114">
        <v>0</v>
      </c>
      <c r="K258" s="139"/>
    </row>
    <row r="259" spans="2:18" ht="25.5" customHeight="1">
      <c r="B259" s="110" t="s">
        <v>168</v>
      </c>
      <c r="C259" s="110"/>
      <c r="D259" s="111"/>
      <c r="E259" s="111"/>
      <c r="F259" s="112">
        <f t="shared" si="52"/>
        <v>979</v>
      </c>
      <c r="G259" s="113">
        <f t="shared" si="53"/>
        <v>1.1324478108129679E-3</v>
      </c>
      <c r="H259" s="114">
        <v>521</v>
      </c>
      <c r="I259" s="114">
        <v>458</v>
      </c>
      <c r="K259" s="139"/>
    </row>
    <row r="260" spans="2:18" ht="25.5" customHeight="1">
      <c r="B260" s="110" t="s">
        <v>169</v>
      </c>
      <c r="C260" s="110"/>
      <c r="D260" s="111"/>
      <c r="E260" s="111"/>
      <c r="F260" s="112">
        <f t="shared" si="52"/>
        <v>0</v>
      </c>
      <c r="G260" s="113">
        <f t="shared" si="53"/>
        <v>0</v>
      </c>
      <c r="H260" s="114">
        <v>0</v>
      </c>
      <c r="I260" s="114">
        <v>0</v>
      </c>
      <c r="K260" s="139"/>
    </row>
    <row r="261" spans="2:18" ht="25.5" customHeight="1">
      <c r="B261" s="110" t="s">
        <v>170</v>
      </c>
      <c r="C261" s="110"/>
      <c r="D261" s="111"/>
      <c r="E261" s="111"/>
      <c r="F261" s="112">
        <f t="shared" si="52"/>
        <v>0</v>
      </c>
      <c r="G261" s="113">
        <f t="shared" si="53"/>
        <v>0</v>
      </c>
      <c r="H261" s="114">
        <v>0</v>
      </c>
      <c r="I261" s="114">
        <v>0</v>
      </c>
      <c r="K261" s="139"/>
    </row>
    <row r="262" spans="2:18" ht="25.5" customHeight="1">
      <c r="B262" s="110" t="s">
        <v>171</v>
      </c>
      <c r="C262" s="110"/>
      <c r="D262" s="111"/>
      <c r="E262" s="111"/>
      <c r="F262" s="112">
        <f t="shared" si="52"/>
        <v>0</v>
      </c>
      <c r="G262" s="113">
        <f t="shared" si="53"/>
        <v>0</v>
      </c>
      <c r="H262" s="114">
        <v>0</v>
      </c>
      <c r="I262" s="114">
        <v>0</v>
      </c>
      <c r="K262" s="139"/>
      <c r="L262" s="24" t="s">
        <v>172</v>
      </c>
      <c r="M262" s="22"/>
      <c r="N262" s="58" t="s">
        <v>5</v>
      </c>
      <c r="O262" s="59" t="s">
        <v>31</v>
      </c>
      <c r="P262" s="137" t="s">
        <v>153</v>
      </c>
      <c r="Q262" s="138"/>
    </row>
    <row r="263" spans="2:18" ht="25.5" customHeight="1">
      <c r="B263" s="110" t="s">
        <v>173</v>
      </c>
      <c r="C263" s="110"/>
      <c r="D263" s="111"/>
      <c r="E263" s="111"/>
      <c r="F263" s="112">
        <f t="shared" si="52"/>
        <v>19718</v>
      </c>
      <c r="G263" s="113">
        <f t="shared" si="53"/>
        <v>2.2808586244749848E-2</v>
      </c>
      <c r="H263" s="114">
        <v>16128</v>
      </c>
      <c r="I263" s="114">
        <v>3590</v>
      </c>
      <c r="K263" s="139"/>
      <c r="L263" s="24"/>
      <c r="M263" s="22"/>
      <c r="N263" s="58"/>
      <c r="O263" s="59"/>
      <c r="P263" s="89" t="s">
        <v>99</v>
      </c>
      <c r="Q263" s="89" t="s">
        <v>100</v>
      </c>
    </row>
    <row r="264" spans="2:18" ht="25.5" customHeight="1">
      <c r="B264" s="110" t="s">
        <v>174</v>
      </c>
      <c r="C264" s="110"/>
      <c r="D264" s="111"/>
      <c r="E264" s="111"/>
      <c r="F264" s="112">
        <f t="shared" si="52"/>
        <v>16244</v>
      </c>
      <c r="G264" s="113">
        <f t="shared" si="53"/>
        <v>1.8790073788402299E-2</v>
      </c>
      <c r="H264" s="114">
        <v>10075</v>
      </c>
      <c r="I264" s="114">
        <v>6169</v>
      </c>
      <c r="K264" s="139"/>
      <c r="L264" s="25" t="s">
        <v>175</v>
      </c>
      <c r="M264" s="25"/>
      <c r="N264" s="92">
        <f>P264+Q264</f>
        <v>748981</v>
      </c>
      <c r="O264" s="54">
        <f>N264/$N$266</f>
        <v>0.86637578528141734</v>
      </c>
      <c r="P264" s="34">
        <v>447680</v>
      </c>
      <c r="Q264" s="34">
        <v>301301</v>
      </c>
    </row>
    <row r="265" spans="2:18" ht="25.5" customHeight="1" thickBot="1">
      <c r="B265" s="110" t="s">
        <v>176</v>
      </c>
      <c r="C265" s="110"/>
      <c r="D265" s="111"/>
      <c r="E265" s="111"/>
      <c r="F265" s="112">
        <f t="shared" si="52"/>
        <v>28863</v>
      </c>
      <c r="G265" s="113">
        <f t="shared" si="53"/>
        <v>3.3386967480587025E-2</v>
      </c>
      <c r="H265" s="114">
        <v>16968</v>
      </c>
      <c r="I265" s="114">
        <v>11895</v>
      </c>
      <c r="K265" s="139"/>
      <c r="L265" s="146" t="s">
        <v>177</v>
      </c>
      <c r="M265" s="146"/>
      <c r="N265" s="92">
        <f>P265+Q265</f>
        <v>115518</v>
      </c>
      <c r="O265" s="54">
        <f>N265/$N$266</f>
        <v>0.13362421471858266</v>
      </c>
      <c r="P265" s="34">
        <v>76542</v>
      </c>
      <c r="Q265" s="34">
        <v>38976</v>
      </c>
    </row>
    <row r="266" spans="2:18" ht="25.5" customHeight="1">
      <c r="B266" s="110" t="s">
        <v>178</v>
      </c>
      <c r="C266" s="110"/>
      <c r="D266" s="111"/>
      <c r="E266" s="111"/>
      <c r="F266" s="112">
        <f t="shared" si="52"/>
        <v>534</v>
      </c>
      <c r="G266" s="113">
        <f t="shared" si="53"/>
        <v>6.1769880589798254E-4</v>
      </c>
      <c r="H266" s="114">
        <v>282</v>
      </c>
      <c r="I266" s="114">
        <v>252</v>
      </c>
      <c r="K266" s="139"/>
      <c r="L266" s="125" t="s">
        <v>5</v>
      </c>
      <c r="M266" s="125"/>
      <c r="N266" s="35">
        <f>SUM(N264:N265)</f>
        <v>864499</v>
      </c>
      <c r="O266" s="57">
        <f>SUM(O264:O265)</f>
        <v>1</v>
      </c>
      <c r="P266" s="35">
        <f t="shared" ref="P266:Q266" si="57">SUM(P264:P265)</f>
        <v>524222</v>
      </c>
      <c r="Q266" s="35">
        <f t="shared" si="57"/>
        <v>340277</v>
      </c>
    </row>
    <row r="267" spans="2:18" ht="25.5" customHeight="1">
      <c r="B267" s="110" t="s">
        <v>179</v>
      </c>
      <c r="C267" s="110"/>
      <c r="D267" s="111"/>
      <c r="E267" s="111"/>
      <c r="F267" s="112">
        <f t="shared" si="52"/>
        <v>0</v>
      </c>
      <c r="G267" s="113">
        <f t="shared" si="53"/>
        <v>0</v>
      </c>
      <c r="H267" s="114">
        <v>0</v>
      </c>
      <c r="I267" s="114">
        <v>0</v>
      </c>
      <c r="K267" s="139"/>
    </row>
    <row r="268" spans="2:18" ht="25.5" customHeight="1">
      <c r="B268" s="110" t="s">
        <v>180</v>
      </c>
      <c r="C268" s="110"/>
      <c r="D268" s="111"/>
      <c r="E268" s="111"/>
      <c r="F268" s="112">
        <f t="shared" si="52"/>
        <v>0</v>
      </c>
      <c r="G268" s="113">
        <f t="shared" si="53"/>
        <v>0</v>
      </c>
      <c r="H268" s="114">
        <v>0</v>
      </c>
      <c r="I268" s="114">
        <v>0</v>
      </c>
      <c r="K268" s="139"/>
      <c r="N268" s="47"/>
      <c r="O268" s="47"/>
      <c r="P268" s="47"/>
      <c r="Q268" s="47"/>
      <c r="R268" s="47"/>
    </row>
    <row r="269" spans="2:18" ht="25.5" customHeight="1">
      <c r="B269" s="110" t="s">
        <v>181</v>
      </c>
      <c r="C269" s="110"/>
      <c r="D269" s="111"/>
      <c r="E269" s="111"/>
      <c r="F269" s="112">
        <f t="shared" si="52"/>
        <v>0</v>
      </c>
      <c r="G269" s="113">
        <f t="shared" si="53"/>
        <v>0</v>
      </c>
      <c r="H269" s="114">
        <v>0</v>
      </c>
      <c r="I269" s="114">
        <v>0</v>
      </c>
      <c r="K269" s="139"/>
    </row>
    <row r="270" spans="2:18" ht="25.5" customHeight="1">
      <c r="B270" s="110" t="s">
        <v>182</v>
      </c>
      <c r="C270" s="110"/>
      <c r="D270" s="111"/>
      <c r="E270" s="111"/>
      <c r="F270" s="112">
        <f t="shared" si="52"/>
        <v>0</v>
      </c>
      <c r="G270" s="113">
        <f t="shared" si="53"/>
        <v>0</v>
      </c>
      <c r="H270" s="114">
        <v>0</v>
      </c>
      <c r="I270" s="114">
        <v>0</v>
      </c>
      <c r="K270" s="139"/>
    </row>
    <row r="271" spans="2:18" ht="25.5" customHeight="1">
      <c r="B271" s="110" t="s">
        <v>183</v>
      </c>
      <c r="C271" s="110"/>
      <c r="D271" s="111"/>
      <c r="E271" s="111"/>
      <c r="F271" s="112">
        <f t="shared" si="52"/>
        <v>0</v>
      </c>
      <c r="G271" s="113">
        <f t="shared" si="53"/>
        <v>0</v>
      </c>
      <c r="H271" s="114">
        <v>0</v>
      </c>
      <c r="I271" s="114">
        <v>0</v>
      </c>
      <c r="K271" s="139"/>
    </row>
    <row r="272" spans="2:18" ht="25.5" customHeight="1">
      <c r="B272" s="110" t="s">
        <v>184</v>
      </c>
      <c r="C272" s="110"/>
      <c r="D272" s="111"/>
      <c r="E272" s="111"/>
      <c r="F272" s="112">
        <f t="shared" si="52"/>
        <v>0</v>
      </c>
      <c r="G272" s="113">
        <f t="shared" si="53"/>
        <v>0</v>
      </c>
      <c r="H272" s="114">
        <v>0</v>
      </c>
      <c r="I272" s="114">
        <v>0</v>
      </c>
      <c r="K272" s="139"/>
      <c r="R272"/>
    </row>
    <row r="273" spans="2:18" ht="25.5" customHeight="1">
      <c r="B273" s="110" t="s">
        <v>185</v>
      </c>
      <c r="C273" s="110"/>
      <c r="D273" s="111"/>
      <c r="E273" s="111"/>
      <c r="F273" s="112">
        <f t="shared" si="52"/>
        <v>0</v>
      </c>
      <c r="G273" s="113">
        <f t="shared" si="53"/>
        <v>0</v>
      </c>
      <c r="H273" s="114">
        <v>0</v>
      </c>
      <c r="I273" s="114">
        <v>0</v>
      </c>
      <c r="K273" s="139"/>
      <c r="R273"/>
    </row>
    <row r="274" spans="2:18" ht="25.5" customHeight="1">
      <c r="B274" s="110" t="s">
        <v>186</v>
      </c>
      <c r="C274" s="110"/>
      <c r="D274" s="111"/>
      <c r="E274" s="111"/>
      <c r="F274" s="112">
        <f t="shared" si="52"/>
        <v>0</v>
      </c>
      <c r="G274" s="113">
        <f t="shared" si="53"/>
        <v>0</v>
      </c>
      <c r="H274" s="114">
        <v>0</v>
      </c>
      <c r="I274" s="114">
        <v>0</v>
      </c>
      <c r="K274" s="139"/>
      <c r="R274"/>
    </row>
    <row r="275" spans="2:18" ht="25.5" customHeight="1">
      <c r="B275" s="110" t="s">
        <v>187</v>
      </c>
      <c r="C275" s="110"/>
      <c r="D275" s="111"/>
      <c r="E275" s="111"/>
      <c r="F275" s="112">
        <f t="shared" si="52"/>
        <v>0</v>
      </c>
      <c r="G275" s="113">
        <f t="shared" si="53"/>
        <v>0</v>
      </c>
      <c r="H275" s="114">
        <v>0</v>
      </c>
      <c r="I275" s="114">
        <v>0</v>
      </c>
      <c r="K275" s="139"/>
      <c r="R275"/>
    </row>
    <row r="276" spans="2:18" ht="25.5" customHeight="1">
      <c r="B276" s="110" t="s">
        <v>188</v>
      </c>
      <c r="C276" s="110"/>
      <c r="D276" s="111"/>
      <c r="E276" s="111"/>
      <c r="F276" s="112">
        <f t="shared" si="52"/>
        <v>0</v>
      </c>
      <c r="G276" s="113">
        <f t="shared" si="53"/>
        <v>0</v>
      </c>
      <c r="H276" s="114">
        <v>0</v>
      </c>
      <c r="I276" s="114">
        <v>0</v>
      </c>
      <c r="K276" s="139"/>
      <c r="R276"/>
    </row>
    <row r="277" spans="2:18" ht="25.5" customHeight="1">
      <c r="B277" s="110" t="s">
        <v>189</v>
      </c>
      <c r="C277" s="110"/>
      <c r="D277" s="111"/>
      <c r="E277" s="111"/>
      <c r="F277" s="112">
        <f t="shared" si="52"/>
        <v>0</v>
      </c>
      <c r="G277" s="113">
        <f t="shared" si="53"/>
        <v>0</v>
      </c>
      <c r="H277" s="114">
        <v>0</v>
      </c>
      <c r="I277" s="114">
        <v>0</v>
      </c>
      <c r="K277" s="139"/>
      <c r="R277"/>
    </row>
    <row r="278" spans="2:18" ht="25.5" customHeight="1">
      <c r="B278" s="110" t="s">
        <v>190</v>
      </c>
      <c r="C278" s="110"/>
      <c r="D278" s="111"/>
      <c r="E278" s="111"/>
      <c r="F278" s="112">
        <f t="shared" si="52"/>
        <v>0</v>
      </c>
      <c r="G278" s="113">
        <f t="shared" si="53"/>
        <v>0</v>
      </c>
      <c r="H278" s="114">
        <v>0</v>
      </c>
      <c r="I278" s="114">
        <v>0</v>
      </c>
      <c r="K278" s="139"/>
      <c r="R278"/>
    </row>
    <row r="279" spans="2:18" ht="25.5" customHeight="1">
      <c r="B279" s="110" t="s">
        <v>191</v>
      </c>
      <c r="C279" s="110"/>
      <c r="D279" s="111"/>
      <c r="E279" s="111"/>
      <c r="F279" s="112">
        <f t="shared" si="52"/>
        <v>16187</v>
      </c>
      <c r="G279" s="113">
        <f t="shared" si="53"/>
        <v>1.8724139646199706E-2</v>
      </c>
      <c r="H279" s="114">
        <v>9297</v>
      </c>
      <c r="I279" s="114">
        <v>6890</v>
      </c>
      <c r="K279" s="139"/>
      <c r="R279"/>
    </row>
    <row r="280" spans="2:18" ht="25.5" customHeight="1">
      <c r="B280" s="110" t="s">
        <v>192</v>
      </c>
      <c r="C280" s="110"/>
      <c r="D280" s="111"/>
      <c r="E280" s="111"/>
      <c r="F280" s="112">
        <f t="shared" si="52"/>
        <v>0</v>
      </c>
      <c r="G280" s="113">
        <f t="shared" si="53"/>
        <v>0</v>
      </c>
      <c r="H280" s="114">
        <v>0</v>
      </c>
      <c r="I280" s="114">
        <v>0</v>
      </c>
      <c r="K280" s="139"/>
      <c r="R280"/>
    </row>
    <row r="281" spans="2:18" ht="25.5" customHeight="1">
      <c r="B281" s="110" t="s">
        <v>193</v>
      </c>
      <c r="C281" s="110"/>
      <c r="D281" s="111"/>
      <c r="E281" s="111"/>
      <c r="F281" s="112">
        <f t="shared" si="52"/>
        <v>0</v>
      </c>
      <c r="G281" s="113">
        <f t="shared" si="53"/>
        <v>0</v>
      </c>
      <c r="H281" s="114">
        <v>0</v>
      </c>
      <c r="I281" s="114">
        <v>0</v>
      </c>
      <c r="K281" s="139"/>
      <c r="R281"/>
    </row>
    <row r="282" spans="2:18" ht="25.5" customHeight="1">
      <c r="B282" s="110" t="s">
        <v>194</v>
      </c>
      <c r="C282" s="110"/>
      <c r="D282" s="111"/>
      <c r="E282" s="111"/>
      <c r="F282" s="112">
        <f t="shared" si="52"/>
        <v>0</v>
      </c>
      <c r="G282" s="113">
        <f t="shared" si="53"/>
        <v>0</v>
      </c>
      <c r="H282" s="114">
        <v>0</v>
      </c>
      <c r="I282" s="114">
        <v>0</v>
      </c>
      <c r="K282" s="139"/>
      <c r="R282"/>
    </row>
    <row r="283" spans="2:18" ht="25.5" customHeight="1">
      <c r="B283" s="110" t="s">
        <v>195</v>
      </c>
      <c r="C283" s="110"/>
      <c r="D283" s="111"/>
      <c r="E283" s="111"/>
      <c r="F283" s="112">
        <f t="shared" si="52"/>
        <v>0</v>
      </c>
      <c r="G283" s="113">
        <f t="shared" si="53"/>
        <v>0</v>
      </c>
      <c r="H283" s="114">
        <v>0</v>
      </c>
      <c r="I283" s="114">
        <v>0</v>
      </c>
      <c r="K283" s="139"/>
      <c r="L283"/>
      <c r="M283"/>
      <c r="N283"/>
      <c r="O283"/>
      <c r="P283"/>
      <c r="Q283"/>
      <c r="R283"/>
    </row>
    <row r="284" spans="2:18" ht="25.5" customHeight="1">
      <c r="B284" s="110" t="s">
        <v>196</v>
      </c>
      <c r="C284" s="110"/>
      <c r="D284" s="111"/>
      <c r="E284" s="111"/>
      <c r="F284" s="112">
        <f t="shared" si="52"/>
        <v>0</v>
      </c>
      <c r="G284" s="113">
        <f t="shared" si="53"/>
        <v>0</v>
      </c>
      <c r="H284" s="114">
        <v>0</v>
      </c>
      <c r="I284" s="114">
        <v>0</v>
      </c>
      <c r="K284" s="139"/>
      <c r="L284" s="24" t="s">
        <v>4</v>
      </c>
      <c r="M284" s="22"/>
      <c r="N284" s="48">
        <v>2024</v>
      </c>
      <c r="O284" s="48">
        <v>2025</v>
      </c>
      <c r="P284" s="147" t="s">
        <v>69</v>
      </c>
      <c r="Q284"/>
      <c r="R284"/>
    </row>
    <row r="285" spans="2:18" ht="25.5" customHeight="1">
      <c r="B285" s="110" t="s">
        <v>197</v>
      </c>
      <c r="C285" s="110"/>
      <c r="D285" s="111"/>
      <c r="E285" s="111"/>
      <c r="F285" s="112">
        <f t="shared" si="52"/>
        <v>58</v>
      </c>
      <c r="G285" s="113">
        <f t="shared" si="53"/>
        <v>6.7090881539481247E-5</v>
      </c>
      <c r="H285" s="114">
        <v>26</v>
      </c>
      <c r="I285" s="114">
        <v>32</v>
      </c>
      <c r="K285" s="139"/>
      <c r="L285" s="62" t="s">
        <v>6</v>
      </c>
      <c r="M285" s="62"/>
      <c r="N285" s="68">
        <v>46243</v>
      </c>
      <c r="O285" s="68">
        <v>61165</v>
      </c>
      <c r="P285" s="69">
        <f>O285/N285-1</f>
        <v>0.32268667690245012</v>
      </c>
    </row>
    <row r="286" spans="2:18" ht="25.5" customHeight="1">
      <c r="B286" s="110" t="s">
        <v>198</v>
      </c>
      <c r="C286" s="110"/>
      <c r="D286" s="111"/>
      <c r="E286" s="111"/>
      <c r="F286" s="112">
        <f t="shared" si="52"/>
        <v>1380</v>
      </c>
      <c r="G286" s="113">
        <f t="shared" si="53"/>
        <v>1.5963002849048987E-3</v>
      </c>
      <c r="H286" s="114">
        <v>967</v>
      </c>
      <c r="I286" s="114">
        <v>413</v>
      </c>
      <c r="K286" s="139"/>
      <c r="L286" s="62" t="s">
        <v>7</v>
      </c>
      <c r="M286" s="62"/>
      <c r="N286" s="68">
        <v>87827</v>
      </c>
      <c r="O286" s="68">
        <v>98008</v>
      </c>
      <c r="P286" s="69">
        <f t="shared" ref="P286:P291" si="58">O286/N286-1</f>
        <v>0.11592107210766622</v>
      </c>
    </row>
    <row r="287" spans="2:18" ht="25.5" customHeight="1">
      <c r="B287" s="110" t="s">
        <v>199</v>
      </c>
      <c r="C287" s="110"/>
      <c r="D287" s="111"/>
      <c r="E287" s="111"/>
      <c r="F287" s="112">
        <f t="shared" si="52"/>
        <v>0</v>
      </c>
      <c r="G287" s="113">
        <f t="shared" si="53"/>
        <v>0</v>
      </c>
      <c r="H287" s="114">
        <v>0</v>
      </c>
      <c r="I287" s="114">
        <v>0</v>
      </c>
      <c r="K287"/>
      <c r="L287" s="62" t="s">
        <v>8</v>
      </c>
      <c r="M287" s="62"/>
      <c r="N287" s="68">
        <v>189489</v>
      </c>
      <c r="O287" s="68">
        <v>197374</v>
      </c>
      <c r="P287" s="69">
        <f t="shared" si="58"/>
        <v>4.1611914148050877E-2</v>
      </c>
      <c r="Q287"/>
      <c r="R287"/>
    </row>
    <row r="288" spans="2:18" ht="25.5" customHeight="1">
      <c r="B288" s="110" t="s">
        <v>200</v>
      </c>
      <c r="C288" s="110"/>
      <c r="D288" s="111"/>
      <c r="E288" s="111"/>
      <c r="F288" s="112">
        <f t="shared" si="52"/>
        <v>3317</v>
      </c>
      <c r="G288" s="113">
        <f t="shared" si="53"/>
        <v>3.8369043804561947E-3</v>
      </c>
      <c r="H288" s="114">
        <v>1618</v>
      </c>
      <c r="I288" s="114">
        <v>1699</v>
      </c>
      <c r="K288"/>
      <c r="L288" s="62" t="s">
        <v>9</v>
      </c>
      <c r="M288" s="62"/>
      <c r="N288" s="68">
        <v>181374</v>
      </c>
      <c r="O288" s="68">
        <v>152720</v>
      </c>
      <c r="P288" s="69">
        <f t="shared" si="58"/>
        <v>-0.15798295235259741</v>
      </c>
      <c r="Q288"/>
      <c r="R288"/>
    </row>
    <row r="289" spans="2:54" ht="25.5" customHeight="1">
      <c r="B289" s="110" t="s">
        <v>201</v>
      </c>
      <c r="C289" s="110"/>
      <c r="D289" s="111"/>
      <c r="E289" s="111"/>
      <c r="F289" s="112">
        <f t="shared" si="52"/>
        <v>0</v>
      </c>
      <c r="G289" s="113">
        <f t="shared" si="53"/>
        <v>0</v>
      </c>
      <c r="H289" s="114">
        <v>0</v>
      </c>
      <c r="I289" s="114">
        <v>0</v>
      </c>
      <c r="K289"/>
      <c r="L289" s="62" t="s">
        <v>10</v>
      </c>
      <c r="M289" s="62"/>
      <c r="N289" s="68">
        <v>185877</v>
      </c>
      <c r="O289" s="68">
        <v>176401</v>
      </c>
      <c r="P289" s="69">
        <f t="shared" si="58"/>
        <v>-5.0979949106129352E-2</v>
      </c>
      <c r="Q289"/>
      <c r="R289"/>
    </row>
    <row r="290" spans="2:54" ht="25.5" customHeight="1" thickBot="1">
      <c r="B290" s="110" t="s">
        <v>202</v>
      </c>
      <c r="C290" s="110"/>
      <c r="D290" s="111"/>
      <c r="E290" s="111"/>
      <c r="F290" s="112">
        <f t="shared" si="52"/>
        <v>0</v>
      </c>
      <c r="G290" s="113">
        <f t="shared" si="53"/>
        <v>0</v>
      </c>
      <c r="H290" s="114">
        <v>0</v>
      </c>
      <c r="I290" s="114">
        <v>0</v>
      </c>
      <c r="K290"/>
      <c r="L290" s="62" t="s">
        <v>11</v>
      </c>
      <c r="M290" s="62"/>
      <c r="N290" s="68">
        <v>201591</v>
      </c>
      <c r="O290" s="68">
        <v>178831</v>
      </c>
      <c r="P290" s="69">
        <f t="shared" si="58"/>
        <v>-0.11290186565868521</v>
      </c>
      <c r="Q290"/>
      <c r="R290"/>
    </row>
    <row r="291" spans="2:54" ht="25.5" customHeight="1">
      <c r="B291" s="110" t="s">
        <v>203</v>
      </c>
      <c r="C291" s="110"/>
      <c r="D291" s="111"/>
      <c r="E291" s="111"/>
      <c r="F291" s="112">
        <f t="shared" si="52"/>
        <v>0</v>
      </c>
      <c r="G291" s="113">
        <f t="shared" si="53"/>
        <v>0</v>
      </c>
      <c r="H291" s="114">
        <v>0</v>
      </c>
      <c r="I291" s="114">
        <v>0</v>
      </c>
      <c r="K291"/>
      <c r="L291" s="134" t="s">
        <v>5</v>
      </c>
      <c r="M291" s="134"/>
      <c r="N291" s="35">
        <f>SUM(N285:N290)</f>
        <v>892401</v>
      </c>
      <c r="O291" s="35">
        <f t="shared" ref="O291" si="59">SUM(O285:O290)</f>
        <v>864499</v>
      </c>
      <c r="P291" s="57">
        <f t="shared" si="58"/>
        <v>-3.1266213283042021E-2</v>
      </c>
      <c r="Q291"/>
      <c r="R291"/>
    </row>
    <row r="292" spans="2:54" ht="25.5" customHeight="1">
      <c r="B292" s="110" t="s">
        <v>204</v>
      </c>
      <c r="C292" s="110"/>
      <c r="D292" s="111"/>
      <c r="E292" s="111"/>
      <c r="F292" s="112">
        <f t="shared" si="52"/>
        <v>0</v>
      </c>
      <c r="G292" s="113">
        <f t="shared" si="53"/>
        <v>0</v>
      </c>
      <c r="H292" s="114">
        <v>0</v>
      </c>
      <c r="I292" s="114">
        <v>0</v>
      </c>
      <c r="K292"/>
      <c r="L292"/>
      <c r="M292"/>
      <c r="N292"/>
      <c r="O292"/>
      <c r="P292"/>
      <c r="Q292"/>
      <c r="R292"/>
    </row>
    <row r="293" spans="2:54" ht="25.5" customHeight="1">
      <c r="B293" s="110" t="s">
        <v>205</v>
      </c>
      <c r="C293" s="110"/>
      <c r="D293" s="111"/>
      <c r="E293" s="111"/>
      <c r="F293" s="112">
        <f t="shared" si="52"/>
        <v>0</v>
      </c>
      <c r="G293" s="113">
        <f t="shared" si="53"/>
        <v>0</v>
      </c>
      <c r="H293" s="114">
        <v>0</v>
      </c>
      <c r="I293" s="114">
        <v>0</v>
      </c>
      <c r="K293"/>
      <c r="L293"/>
      <c r="M293"/>
      <c r="N293"/>
      <c r="O293"/>
      <c r="P293"/>
      <c r="Q293"/>
      <c r="R293"/>
      <c r="T293"/>
    </row>
    <row r="294" spans="2:54" ht="25.5" customHeight="1">
      <c r="B294" s="110" t="s">
        <v>206</v>
      </c>
      <c r="C294" s="110"/>
      <c r="D294" s="111"/>
      <c r="E294" s="111"/>
      <c r="F294" s="112">
        <f t="shared" si="52"/>
        <v>38838</v>
      </c>
      <c r="G294" s="113">
        <f t="shared" si="53"/>
        <v>4.4925442366040909E-2</v>
      </c>
      <c r="H294" s="114">
        <v>28055</v>
      </c>
      <c r="I294" s="114">
        <v>10783</v>
      </c>
      <c r="K294"/>
      <c r="L294"/>
      <c r="M294"/>
      <c r="N294"/>
      <c r="O294"/>
      <c r="P294"/>
      <c r="Q294"/>
      <c r="R294"/>
      <c r="T294"/>
    </row>
    <row r="295" spans="2:54" ht="25.5" customHeight="1">
      <c r="B295" s="110" t="s">
        <v>207</v>
      </c>
      <c r="C295" s="110"/>
      <c r="D295" s="111"/>
      <c r="E295" s="111"/>
      <c r="F295" s="112">
        <f t="shared" si="52"/>
        <v>191</v>
      </c>
      <c r="G295" s="113">
        <f t="shared" si="53"/>
        <v>2.2093721334553307E-4</v>
      </c>
      <c r="H295" s="114">
        <v>83</v>
      </c>
      <c r="I295" s="114">
        <v>108</v>
      </c>
      <c r="K295" s="139"/>
      <c r="L295"/>
      <c r="M295"/>
      <c r="N295"/>
      <c r="O295"/>
      <c r="P295"/>
      <c r="R295" s="148"/>
      <c r="S295" s="148"/>
      <c r="T295"/>
      <c r="V295" s="5"/>
      <c r="W295" s="5"/>
      <c r="BA295" s="2"/>
      <c r="BB295" s="2"/>
    </row>
    <row r="296" spans="2:54" ht="25.5" customHeight="1">
      <c r="B296" s="110" t="s">
        <v>208</v>
      </c>
      <c r="C296" s="110"/>
      <c r="D296" s="111"/>
      <c r="E296" s="111"/>
      <c r="F296" s="112">
        <f t="shared" si="52"/>
        <v>23728</v>
      </c>
      <c r="G296" s="113">
        <f t="shared" si="53"/>
        <v>2.7447110985669158E-2</v>
      </c>
      <c r="H296" s="114">
        <v>23670</v>
      </c>
      <c r="I296" s="114">
        <v>58</v>
      </c>
      <c r="K296" s="139"/>
      <c r="L296"/>
      <c r="M296"/>
      <c r="N296"/>
      <c r="O296"/>
      <c r="P296"/>
      <c r="R296" s="148"/>
      <c r="S296" s="148"/>
      <c r="T296"/>
      <c r="V296" s="5"/>
      <c r="W296" s="5"/>
      <c r="BA296" s="2"/>
      <c r="BB296" s="2"/>
    </row>
    <row r="297" spans="2:54" ht="25.5" customHeight="1">
      <c r="B297" s="110" t="s">
        <v>209</v>
      </c>
      <c r="C297" s="110"/>
      <c r="D297" s="111"/>
      <c r="E297" s="111"/>
      <c r="F297" s="112">
        <f t="shared" si="52"/>
        <v>0</v>
      </c>
      <c r="G297" s="113">
        <f t="shared" si="53"/>
        <v>0</v>
      </c>
      <c r="H297" s="114">
        <v>0</v>
      </c>
      <c r="I297" s="114">
        <v>0</v>
      </c>
      <c r="K297" s="139"/>
      <c r="R297" s="148"/>
      <c r="S297" s="148"/>
      <c r="T297"/>
      <c r="V297" s="5"/>
      <c r="W297" s="5"/>
      <c r="BA297" s="2"/>
      <c r="BB297" s="2"/>
    </row>
    <row r="298" spans="2:54" ht="25.5" customHeight="1">
      <c r="B298" s="110" t="s">
        <v>210</v>
      </c>
      <c r="C298" s="110"/>
      <c r="D298" s="111"/>
      <c r="E298" s="111"/>
      <c r="F298" s="112">
        <f t="shared" si="52"/>
        <v>0</v>
      </c>
      <c r="G298" s="113">
        <f t="shared" si="53"/>
        <v>0</v>
      </c>
      <c r="H298" s="114">
        <v>0</v>
      </c>
      <c r="I298" s="114">
        <v>0</v>
      </c>
      <c r="K298" s="139"/>
      <c r="L298" s="139"/>
      <c r="T298"/>
    </row>
    <row r="299" spans="2:54" ht="25.5" customHeight="1">
      <c r="B299" s="110" t="s">
        <v>211</v>
      </c>
      <c r="C299" s="110"/>
      <c r="D299" s="111"/>
      <c r="E299" s="111"/>
      <c r="F299" s="112">
        <f t="shared" si="52"/>
        <v>2712</v>
      </c>
      <c r="G299" s="113">
        <f t="shared" si="53"/>
        <v>3.1370770816391922E-3</v>
      </c>
      <c r="H299" s="114">
        <v>2400</v>
      </c>
      <c r="I299" s="114">
        <v>312</v>
      </c>
      <c r="K299" s="139"/>
      <c r="L299" s="139"/>
      <c r="T299" s="148"/>
    </row>
    <row r="300" spans="2:54" ht="25.5" customHeight="1">
      <c r="B300" s="110" t="s">
        <v>212</v>
      </c>
      <c r="C300" s="110"/>
      <c r="D300" s="111"/>
      <c r="E300" s="111"/>
      <c r="F300" s="112">
        <f t="shared" si="52"/>
        <v>8</v>
      </c>
      <c r="G300" s="113">
        <f t="shared" si="53"/>
        <v>9.2539146951008622E-6</v>
      </c>
      <c r="H300" s="114">
        <v>6</v>
      </c>
      <c r="I300" s="114">
        <v>2</v>
      </c>
      <c r="K300" s="139"/>
      <c r="L300" s="139"/>
      <c r="T300" s="148"/>
    </row>
    <row r="301" spans="2:54" ht="25.5" customHeight="1">
      <c r="B301" s="110" t="s">
        <v>213</v>
      </c>
      <c r="C301" s="110"/>
      <c r="D301" s="111"/>
      <c r="E301" s="111"/>
      <c r="F301" s="112">
        <f t="shared" si="52"/>
        <v>0</v>
      </c>
      <c r="G301" s="113">
        <f t="shared" si="53"/>
        <v>0</v>
      </c>
      <c r="H301" s="114">
        <v>0</v>
      </c>
      <c r="I301" s="114">
        <v>0</v>
      </c>
      <c r="K301" s="139"/>
      <c r="L301" s="139"/>
      <c r="T301" s="148"/>
    </row>
    <row r="302" spans="2:54" ht="25.5" customHeight="1">
      <c r="B302" s="110" t="s">
        <v>214</v>
      </c>
      <c r="C302" s="110"/>
      <c r="D302" s="111"/>
      <c r="E302" s="111"/>
      <c r="F302" s="112">
        <f t="shared" si="52"/>
        <v>0</v>
      </c>
      <c r="G302" s="113">
        <f t="shared" si="53"/>
        <v>0</v>
      </c>
      <c r="H302" s="114">
        <v>0</v>
      </c>
      <c r="I302" s="114">
        <v>0</v>
      </c>
      <c r="K302" s="139"/>
      <c r="L302" s="139"/>
      <c r="M302" s="139"/>
      <c r="N302" s="139"/>
      <c r="O302" s="139"/>
      <c r="P302" s="139"/>
      <c r="Q302" s="139"/>
      <c r="R302" s="139"/>
      <c r="S302" s="139"/>
      <c r="T302" s="148"/>
    </row>
    <row r="303" spans="2:54" ht="25.5" customHeight="1" thickBot="1">
      <c r="B303" s="110" t="s">
        <v>142</v>
      </c>
      <c r="C303" s="124"/>
      <c r="D303" s="124"/>
      <c r="E303" s="124"/>
      <c r="F303" s="112">
        <f t="shared" si="52"/>
        <v>447</v>
      </c>
      <c r="G303" s="113">
        <f t="shared" si="53"/>
        <v>5.1706248358876061E-4</v>
      </c>
      <c r="H303" s="149">
        <v>234</v>
      </c>
      <c r="I303" s="149">
        <v>213</v>
      </c>
      <c r="K303" s="139"/>
      <c r="L303" s="139"/>
      <c r="M303" s="139"/>
      <c r="N303" s="139"/>
      <c r="O303" s="139"/>
      <c r="P303" s="139"/>
      <c r="Q303" s="139"/>
      <c r="R303" s="139"/>
      <c r="S303" s="139"/>
      <c r="T303" s="148"/>
    </row>
    <row r="304" spans="2:54" ht="19.5" customHeight="1">
      <c r="B304" s="55" t="s">
        <v>5</v>
      </c>
      <c r="C304" s="55"/>
      <c r="D304" s="55"/>
      <c r="E304" s="55"/>
      <c r="F304" s="35">
        <f t="shared" ref="F304:I304" si="60">SUM(F249:F303)</f>
        <v>864499</v>
      </c>
      <c r="G304" s="57">
        <f t="shared" si="60"/>
        <v>0.99999999999999978</v>
      </c>
      <c r="H304" s="35">
        <f t="shared" si="60"/>
        <v>524222</v>
      </c>
      <c r="I304" s="35">
        <f t="shared" si="60"/>
        <v>340277</v>
      </c>
      <c r="K304" s="139"/>
      <c r="L304" s="139"/>
      <c r="M304" s="139"/>
      <c r="N304" s="139"/>
      <c r="O304" s="139"/>
      <c r="P304" s="139"/>
      <c r="Q304" s="139"/>
      <c r="R304" s="139" t="s">
        <v>215</v>
      </c>
      <c r="S304" s="139"/>
      <c r="T304" s="148"/>
    </row>
    <row r="305" spans="1:20" ht="19.5" customHeight="1">
      <c r="A305" s="139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48"/>
    </row>
    <row r="306" spans="1:20" ht="19.5" customHeight="1">
      <c r="A306" s="139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48"/>
    </row>
    <row r="307" spans="1:20" ht="19.2" customHeight="1">
      <c r="A307" s="139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48"/>
    </row>
    <row r="308" spans="1:20" ht="19.5" customHeight="1">
      <c r="A308" s="139"/>
      <c r="B308" s="150" t="s">
        <v>4</v>
      </c>
      <c r="C308" s="151" t="s">
        <v>5</v>
      </c>
      <c r="D308" s="152" t="s">
        <v>12</v>
      </c>
      <c r="E308" s="153"/>
      <c r="F308" s="153"/>
      <c r="G308" s="152" t="s">
        <v>13</v>
      </c>
      <c r="H308" s="153"/>
      <c r="I308" s="153"/>
      <c r="J308" s="152" t="s">
        <v>14</v>
      </c>
      <c r="K308" s="153"/>
      <c r="L308" s="153"/>
      <c r="M308" s="152" t="s">
        <v>15</v>
      </c>
      <c r="N308" s="153"/>
      <c r="O308" s="153" t="s">
        <v>16</v>
      </c>
      <c r="P308" s="152" t="s">
        <v>16</v>
      </c>
      <c r="Q308" s="153"/>
      <c r="R308" s="153"/>
      <c r="T308" s="148"/>
    </row>
    <row r="309" spans="1:20" ht="19.5" customHeight="1">
      <c r="A309" s="139"/>
      <c r="B309" s="150"/>
      <c r="C309" s="151"/>
      <c r="D309" s="59" t="s">
        <v>216</v>
      </c>
      <c r="E309" s="137" t="s">
        <v>153</v>
      </c>
      <c r="F309" s="138"/>
      <c r="G309" s="59" t="s">
        <v>216</v>
      </c>
      <c r="H309" s="137" t="s">
        <v>153</v>
      </c>
      <c r="I309" s="138"/>
      <c r="J309" s="59" t="s">
        <v>216</v>
      </c>
      <c r="K309" s="137" t="s">
        <v>153</v>
      </c>
      <c r="L309" s="138"/>
      <c r="M309" s="59" t="s">
        <v>216</v>
      </c>
      <c r="N309" s="137" t="s">
        <v>153</v>
      </c>
      <c r="O309" s="138"/>
      <c r="P309" s="59" t="s">
        <v>216</v>
      </c>
      <c r="Q309" s="137" t="s">
        <v>153</v>
      </c>
      <c r="R309" s="138"/>
      <c r="T309" s="148"/>
    </row>
    <row r="310" spans="1:20" ht="19.5" customHeight="1">
      <c r="A310" s="139"/>
      <c r="B310" s="150"/>
      <c r="C310" s="151"/>
      <c r="D310" s="59"/>
      <c r="E310" s="89" t="s">
        <v>99</v>
      </c>
      <c r="F310" s="89" t="s">
        <v>100</v>
      </c>
      <c r="G310" s="59"/>
      <c r="H310" s="89" t="s">
        <v>99</v>
      </c>
      <c r="I310" s="89" t="s">
        <v>100</v>
      </c>
      <c r="J310" s="59"/>
      <c r="K310" s="89" t="s">
        <v>99</v>
      </c>
      <c r="L310" s="89" t="s">
        <v>100</v>
      </c>
      <c r="M310" s="59"/>
      <c r="N310" s="89" t="s">
        <v>99</v>
      </c>
      <c r="O310" s="89" t="s">
        <v>100</v>
      </c>
      <c r="P310" s="59"/>
      <c r="Q310" s="89" t="s">
        <v>99</v>
      </c>
      <c r="R310" s="89" t="s">
        <v>100</v>
      </c>
      <c r="T310" s="148"/>
    </row>
    <row r="311" spans="1:20" ht="19.5" customHeight="1">
      <c r="A311" s="139"/>
      <c r="B311" s="25" t="s">
        <v>6</v>
      </c>
      <c r="C311" s="92">
        <f>D311+G311+J311+M311+P311</f>
        <v>61165</v>
      </c>
      <c r="D311" s="92">
        <f>+E311+F311</f>
        <v>1250</v>
      </c>
      <c r="E311" s="34">
        <v>0</v>
      </c>
      <c r="F311" s="34">
        <v>1250</v>
      </c>
      <c r="G311" s="92">
        <f>H311+I311</f>
        <v>6</v>
      </c>
      <c r="H311" s="34">
        <v>4</v>
      </c>
      <c r="I311" s="34">
        <v>2</v>
      </c>
      <c r="J311" s="92">
        <f>K311+L311</f>
        <v>43885</v>
      </c>
      <c r="K311" s="34">
        <v>28366</v>
      </c>
      <c r="L311" s="34">
        <v>15519</v>
      </c>
      <c r="M311" s="92">
        <f t="shared" ref="M311:M316" si="61">N311+O311</f>
        <v>1994</v>
      </c>
      <c r="N311" s="34">
        <v>1345</v>
      </c>
      <c r="O311" s="34">
        <v>649</v>
      </c>
      <c r="P311" s="92">
        <f t="shared" ref="P311:P316" si="62">Q311+R311</f>
        <v>14030</v>
      </c>
      <c r="Q311" s="34">
        <v>5256</v>
      </c>
      <c r="R311" s="34">
        <v>8774</v>
      </c>
      <c r="S311" s="139"/>
      <c r="T311" s="148"/>
    </row>
    <row r="312" spans="1:20" ht="19.5" customHeight="1">
      <c r="A312" s="139"/>
      <c r="B312" s="25" t="s">
        <v>7</v>
      </c>
      <c r="C312" s="92">
        <f t="shared" ref="C312:C316" si="63">D312+G312+J312+M312+P312</f>
        <v>98008</v>
      </c>
      <c r="D312" s="92">
        <f t="shared" ref="D312:D316" si="64">+E312+F312</f>
        <v>2780</v>
      </c>
      <c r="E312" s="34">
        <v>0</v>
      </c>
      <c r="F312" s="34">
        <v>2780</v>
      </c>
      <c r="G312" s="92">
        <f t="shared" ref="G312:G316" si="65">H312+I312</f>
        <v>0</v>
      </c>
      <c r="H312" s="34">
        <v>0</v>
      </c>
      <c r="I312" s="34">
        <v>0</v>
      </c>
      <c r="J312" s="92">
        <f t="shared" ref="J312:J316" si="66">K312+L312</f>
        <v>67284</v>
      </c>
      <c r="K312" s="34">
        <v>44336</v>
      </c>
      <c r="L312" s="34">
        <v>22948</v>
      </c>
      <c r="M312" s="92">
        <f t="shared" si="61"/>
        <v>2775</v>
      </c>
      <c r="N312" s="34">
        <v>1744</v>
      </c>
      <c r="O312" s="34">
        <v>1031</v>
      </c>
      <c r="P312" s="92">
        <f t="shared" si="62"/>
        <v>25169</v>
      </c>
      <c r="Q312" s="34">
        <v>7040</v>
      </c>
      <c r="R312" s="34">
        <v>18129</v>
      </c>
      <c r="S312" s="139"/>
      <c r="T312" s="148"/>
    </row>
    <row r="313" spans="1:20" ht="19.5" customHeight="1">
      <c r="A313" s="139"/>
      <c r="B313" s="25" t="s">
        <v>8</v>
      </c>
      <c r="C313" s="92">
        <f t="shared" si="63"/>
        <v>197374</v>
      </c>
      <c r="D313" s="92">
        <f t="shared" si="64"/>
        <v>3164</v>
      </c>
      <c r="E313" s="34">
        <v>0</v>
      </c>
      <c r="F313" s="34">
        <v>3164</v>
      </c>
      <c r="G313" s="92">
        <f t="shared" si="65"/>
        <v>213</v>
      </c>
      <c r="H313" s="34">
        <v>188</v>
      </c>
      <c r="I313" s="34">
        <v>25</v>
      </c>
      <c r="J313" s="92">
        <f t="shared" si="66"/>
        <v>157782</v>
      </c>
      <c r="K313" s="34">
        <v>115654</v>
      </c>
      <c r="L313" s="34">
        <v>42128</v>
      </c>
      <c r="M313" s="92">
        <f t="shared" si="61"/>
        <v>3679</v>
      </c>
      <c r="N313" s="34">
        <v>2217</v>
      </c>
      <c r="O313" s="34">
        <v>1462</v>
      </c>
      <c r="P313" s="92">
        <f t="shared" si="62"/>
        <v>32536</v>
      </c>
      <c r="Q313" s="34">
        <v>7528</v>
      </c>
      <c r="R313" s="34">
        <v>25008</v>
      </c>
      <c r="S313" s="139"/>
      <c r="T313" s="148"/>
    </row>
    <row r="314" spans="1:20" ht="19.5" customHeight="1">
      <c r="A314" s="139"/>
      <c r="B314" s="25" t="s">
        <v>9</v>
      </c>
      <c r="C314" s="92">
        <f t="shared" si="63"/>
        <v>152720</v>
      </c>
      <c r="D314" s="92">
        <f t="shared" si="64"/>
        <v>2884</v>
      </c>
      <c r="E314" s="34">
        <v>34</v>
      </c>
      <c r="F314" s="34">
        <v>2850</v>
      </c>
      <c r="G314" s="92">
        <f t="shared" si="65"/>
        <v>4340</v>
      </c>
      <c r="H314" s="34">
        <v>2814</v>
      </c>
      <c r="I314" s="34">
        <v>1526</v>
      </c>
      <c r="J314" s="92">
        <f t="shared" si="66"/>
        <v>112287</v>
      </c>
      <c r="K314" s="34">
        <v>75494</v>
      </c>
      <c r="L314" s="34">
        <v>36793</v>
      </c>
      <c r="M314" s="92">
        <f t="shared" si="61"/>
        <v>4631</v>
      </c>
      <c r="N314" s="34">
        <v>2627</v>
      </c>
      <c r="O314" s="34">
        <v>2004</v>
      </c>
      <c r="P314" s="92">
        <f t="shared" si="62"/>
        <v>28578</v>
      </c>
      <c r="Q314" s="34">
        <v>9520</v>
      </c>
      <c r="R314" s="34">
        <v>19058</v>
      </c>
      <c r="S314" s="139"/>
      <c r="T314" s="148"/>
    </row>
    <row r="315" spans="1:20" ht="19.5" customHeight="1">
      <c r="A315" s="139"/>
      <c r="B315" s="25" t="s">
        <v>10</v>
      </c>
      <c r="C315" s="92">
        <f t="shared" si="63"/>
        <v>176401</v>
      </c>
      <c r="D315" s="92">
        <f t="shared" si="64"/>
        <v>3766</v>
      </c>
      <c r="E315" s="34">
        <v>622</v>
      </c>
      <c r="F315" s="34">
        <v>3144</v>
      </c>
      <c r="G315" s="92">
        <f t="shared" si="65"/>
        <v>5833</v>
      </c>
      <c r="H315" s="34">
        <v>3511</v>
      </c>
      <c r="I315" s="34">
        <v>2322</v>
      </c>
      <c r="J315" s="92">
        <f t="shared" si="66"/>
        <v>136004</v>
      </c>
      <c r="K315" s="34">
        <v>92794</v>
      </c>
      <c r="L315" s="34">
        <v>43210</v>
      </c>
      <c r="M315" s="92">
        <f t="shared" si="61"/>
        <v>4836</v>
      </c>
      <c r="N315" s="34">
        <v>2876</v>
      </c>
      <c r="O315" s="34">
        <v>1960</v>
      </c>
      <c r="P315" s="92">
        <f t="shared" si="62"/>
        <v>25962</v>
      </c>
      <c r="Q315" s="34">
        <v>8973</v>
      </c>
      <c r="R315" s="34">
        <v>16989</v>
      </c>
      <c r="S315" s="139"/>
      <c r="T315" s="148"/>
    </row>
    <row r="316" spans="1:20" ht="19.5" customHeight="1" thickBot="1">
      <c r="A316" s="139"/>
      <c r="B316" s="25" t="s">
        <v>11</v>
      </c>
      <c r="C316" s="92">
        <f t="shared" si="63"/>
        <v>178831</v>
      </c>
      <c r="D316" s="92">
        <f t="shared" si="64"/>
        <v>3163</v>
      </c>
      <c r="E316" s="34">
        <v>174</v>
      </c>
      <c r="F316" s="34">
        <v>2989</v>
      </c>
      <c r="G316" s="92">
        <f t="shared" si="65"/>
        <v>4893</v>
      </c>
      <c r="H316" s="34">
        <v>3364</v>
      </c>
      <c r="I316" s="34">
        <v>1529</v>
      </c>
      <c r="J316" s="92">
        <f t="shared" si="66"/>
        <v>142271</v>
      </c>
      <c r="K316" s="34">
        <v>97113</v>
      </c>
      <c r="L316" s="34">
        <v>45158</v>
      </c>
      <c r="M316" s="92">
        <f t="shared" si="61"/>
        <v>6189</v>
      </c>
      <c r="N316" s="34">
        <v>3307</v>
      </c>
      <c r="O316" s="34">
        <v>2882</v>
      </c>
      <c r="P316" s="92">
        <f t="shared" si="62"/>
        <v>22315</v>
      </c>
      <c r="Q316" s="34">
        <v>7321</v>
      </c>
      <c r="R316" s="34">
        <v>14994</v>
      </c>
      <c r="S316" s="139"/>
      <c r="T316" s="148"/>
    </row>
    <row r="317" spans="1:20" ht="19.5" customHeight="1">
      <c r="A317" s="139"/>
      <c r="B317" s="154" t="s">
        <v>5</v>
      </c>
      <c r="C317" s="35">
        <f t="shared" ref="C317:R317" si="67">SUM(C311:C316)</f>
        <v>864499</v>
      </c>
      <c r="D317" s="35">
        <f t="shared" si="67"/>
        <v>17007</v>
      </c>
      <c r="E317" s="35">
        <f t="shared" si="67"/>
        <v>830</v>
      </c>
      <c r="F317" s="35">
        <f t="shared" si="67"/>
        <v>16177</v>
      </c>
      <c r="G317" s="35">
        <f t="shared" si="67"/>
        <v>15285</v>
      </c>
      <c r="H317" s="35">
        <f t="shared" si="67"/>
        <v>9881</v>
      </c>
      <c r="I317" s="35">
        <f t="shared" si="67"/>
        <v>5404</v>
      </c>
      <c r="J317" s="35">
        <f t="shared" si="67"/>
        <v>659513</v>
      </c>
      <c r="K317" s="35">
        <f t="shared" si="67"/>
        <v>453757</v>
      </c>
      <c r="L317" s="35">
        <f t="shared" si="67"/>
        <v>205756</v>
      </c>
      <c r="M317" s="35">
        <f t="shared" si="67"/>
        <v>24104</v>
      </c>
      <c r="N317" s="35">
        <f t="shared" si="67"/>
        <v>14116</v>
      </c>
      <c r="O317" s="35">
        <f t="shared" si="67"/>
        <v>9988</v>
      </c>
      <c r="P317" s="35">
        <f t="shared" si="67"/>
        <v>148590</v>
      </c>
      <c r="Q317" s="35">
        <f t="shared" si="67"/>
        <v>45638</v>
      </c>
      <c r="R317" s="35">
        <f t="shared" si="67"/>
        <v>102952</v>
      </c>
      <c r="S317" s="139"/>
      <c r="T317" s="148"/>
    </row>
    <row r="318" spans="1:20" ht="19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48"/>
    </row>
    <row r="319" spans="1:20" ht="19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48"/>
    </row>
    <row r="320" spans="1:20" ht="19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48"/>
    </row>
    <row r="321" spans="1:20" ht="19.5" customHeight="1">
      <c r="A321"/>
      <c r="B321" s="150" t="s">
        <v>65</v>
      </c>
      <c r="C321" s="151" t="s">
        <v>5</v>
      </c>
      <c r="D321" s="152" t="s">
        <v>12</v>
      </c>
      <c r="E321" s="153"/>
      <c r="F321" s="153"/>
      <c r="G321" s="152" t="s">
        <v>13</v>
      </c>
      <c r="H321" s="153"/>
      <c r="I321" s="153"/>
      <c r="J321" s="152" t="s">
        <v>14</v>
      </c>
      <c r="K321" s="153"/>
      <c r="L321" s="153"/>
      <c r="M321" s="152" t="s">
        <v>15</v>
      </c>
      <c r="N321" s="153"/>
      <c r="O321" s="153" t="s">
        <v>16</v>
      </c>
      <c r="P321" s="152" t="s">
        <v>16</v>
      </c>
      <c r="Q321" s="153"/>
      <c r="R321" s="153"/>
      <c r="S321"/>
      <c r="T321" s="148"/>
    </row>
    <row r="322" spans="1:20" ht="19.5" customHeight="1">
      <c r="A322"/>
      <c r="B322" s="150"/>
      <c r="C322" s="151"/>
      <c r="D322" s="59" t="s">
        <v>216</v>
      </c>
      <c r="E322" s="137" t="s">
        <v>153</v>
      </c>
      <c r="F322" s="138"/>
      <c r="G322" s="59" t="s">
        <v>216</v>
      </c>
      <c r="H322" s="137" t="s">
        <v>153</v>
      </c>
      <c r="I322" s="138"/>
      <c r="J322" s="59" t="s">
        <v>216</v>
      </c>
      <c r="K322" s="137" t="s">
        <v>153</v>
      </c>
      <c r="L322" s="138"/>
      <c r="M322" s="59" t="s">
        <v>216</v>
      </c>
      <c r="N322" s="137" t="s">
        <v>153</v>
      </c>
      <c r="O322" s="138"/>
      <c r="P322" s="59" t="s">
        <v>216</v>
      </c>
      <c r="Q322" s="137" t="s">
        <v>153</v>
      </c>
      <c r="R322" s="138"/>
      <c r="S322"/>
      <c r="T322" s="148"/>
    </row>
    <row r="323" spans="1:20" ht="19.5" customHeight="1">
      <c r="A323"/>
      <c r="B323" s="150"/>
      <c r="C323" s="151"/>
      <c r="D323" s="59"/>
      <c r="E323" s="89" t="s">
        <v>99</v>
      </c>
      <c r="F323" s="89" t="s">
        <v>100</v>
      </c>
      <c r="G323" s="59"/>
      <c r="H323" s="89" t="s">
        <v>99</v>
      </c>
      <c r="I323" s="89" t="s">
        <v>100</v>
      </c>
      <c r="J323" s="59"/>
      <c r="K323" s="89" t="s">
        <v>99</v>
      </c>
      <c r="L323" s="89" t="s">
        <v>100</v>
      </c>
      <c r="M323" s="59"/>
      <c r="N323" s="89" t="s">
        <v>99</v>
      </c>
      <c r="O323" s="89" t="s">
        <v>100</v>
      </c>
      <c r="P323" s="59"/>
      <c r="Q323" s="89" t="s">
        <v>99</v>
      </c>
      <c r="R323" s="89" t="s">
        <v>100</v>
      </c>
      <c r="S323"/>
      <c r="T323" s="148"/>
    </row>
    <row r="324" spans="1:20" ht="28.95" customHeight="1">
      <c r="A324"/>
      <c r="B324" s="25" t="s">
        <v>66</v>
      </c>
      <c r="C324" s="92">
        <f t="shared" ref="C324:C349" si="68">D324+G324+J324+M324+P324</f>
        <v>18886</v>
      </c>
      <c r="D324" s="92">
        <f t="shared" ref="D324:D349" si="69">+E324+F324</f>
        <v>0</v>
      </c>
      <c r="E324" s="34">
        <v>0</v>
      </c>
      <c r="F324" s="34">
        <v>0</v>
      </c>
      <c r="G324" s="92">
        <f>+H324+I324</f>
        <v>146</v>
      </c>
      <c r="H324" s="34">
        <v>64</v>
      </c>
      <c r="I324" s="34">
        <v>82</v>
      </c>
      <c r="J324" s="92">
        <f t="shared" ref="J324:J349" si="70">+K324+L324</f>
        <v>15582</v>
      </c>
      <c r="K324" s="34">
        <v>9752</v>
      </c>
      <c r="L324" s="34">
        <v>5830</v>
      </c>
      <c r="M324" s="92">
        <f t="shared" ref="M324:M349" si="71">+N324+O324</f>
        <v>1307</v>
      </c>
      <c r="N324" s="34">
        <v>1043</v>
      </c>
      <c r="O324" s="34">
        <v>264</v>
      </c>
      <c r="P324" s="92">
        <f t="shared" ref="P324:P349" si="72">+Q324+R324</f>
        <v>1851</v>
      </c>
      <c r="Q324" s="34">
        <v>616</v>
      </c>
      <c r="R324" s="34">
        <v>1235</v>
      </c>
      <c r="S324"/>
      <c r="T324" s="148"/>
    </row>
    <row r="325" spans="1:20" ht="28.95" customHeight="1">
      <c r="A325"/>
      <c r="B325" s="25" t="s">
        <v>67</v>
      </c>
      <c r="C325" s="92">
        <f t="shared" si="68"/>
        <v>39354</v>
      </c>
      <c r="D325" s="92">
        <f t="shared" si="69"/>
        <v>0</v>
      </c>
      <c r="E325" s="34">
        <v>0</v>
      </c>
      <c r="F325" s="34">
        <v>0</v>
      </c>
      <c r="G325" s="92">
        <f t="shared" ref="G325:G349" si="73">+H325+I325</f>
        <v>236</v>
      </c>
      <c r="H325" s="34">
        <v>198</v>
      </c>
      <c r="I325" s="34">
        <v>38</v>
      </c>
      <c r="J325" s="92">
        <f t="shared" si="70"/>
        <v>30482</v>
      </c>
      <c r="K325" s="34">
        <v>19861</v>
      </c>
      <c r="L325" s="34">
        <v>10621</v>
      </c>
      <c r="M325" s="92">
        <f t="shared" si="71"/>
        <v>1232</v>
      </c>
      <c r="N325" s="34">
        <v>659</v>
      </c>
      <c r="O325" s="34">
        <v>573</v>
      </c>
      <c r="P325" s="92">
        <f t="shared" si="72"/>
        <v>7404</v>
      </c>
      <c r="Q325" s="34">
        <v>2226</v>
      </c>
      <c r="R325" s="34">
        <v>5178</v>
      </c>
      <c r="S325"/>
      <c r="T325" s="148"/>
    </row>
    <row r="326" spans="1:20" ht="28.95" customHeight="1">
      <c r="A326"/>
      <c r="B326" s="25" t="s">
        <v>68</v>
      </c>
      <c r="C326" s="92">
        <f t="shared" si="68"/>
        <v>25640</v>
      </c>
      <c r="D326" s="92">
        <f t="shared" si="69"/>
        <v>0</v>
      </c>
      <c r="E326" s="34">
        <v>0</v>
      </c>
      <c r="F326" s="34">
        <v>0</v>
      </c>
      <c r="G326" s="92">
        <f t="shared" si="73"/>
        <v>499</v>
      </c>
      <c r="H326" s="34">
        <v>352</v>
      </c>
      <c r="I326" s="34">
        <v>147</v>
      </c>
      <c r="J326" s="92">
        <f t="shared" si="70"/>
        <v>18221</v>
      </c>
      <c r="K326" s="34">
        <v>11787</v>
      </c>
      <c r="L326" s="34">
        <v>6434</v>
      </c>
      <c r="M326" s="92">
        <f t="shared" si="71"/>
        <v>691</v>
      </c>
      <c r="N326" s="34">
        <v>417</v>
      </c>
      <c r="O326" s="34">
        <v>274</v>
      </c>
      <c r="P326" s="92">
        <f t="shared" si="72"/>
        <v>6229</v>
      </c>
      <c r="Q326" s="34">
        <v>2352</v>
      </c>
      <c r="R326" s="34">
        <v>3877</v>
      </c>
      <c r="S326"/>
      <c r="T326" s="148"/>
    </row>
    <row r="327" spans="1:20" ht="28.95" customHeight="1">
      <c r="A327"/>
      <c r="B327" s="25" t="s">
        <v>70</v>
      </c>
      <c r="C327" s="92">
        <f t="shared" si="68"/>
        <v>51658</v>
      </c>
      <c r="D327" s="92">
        <f t="shared" si="69"/>
        <v>0</v>
      </c>
      <c r="E327" s="34">
        <v>0</v>
      </c>
      <c r="F327" s="34">
        <v>0</v>
      </c>
      <c r="G327" s="92">
        <f t="shared" si="73"/>
        <v>5873</v>
      </c>
      <c r="H327" s="34">
        <v>3917</v>
      </c>
      <c r="I327" s="34">
        <v>1956</v>
      </c>
      <c r="J327" s="92">
        <f t="shared" si="70"/>
        <v>37165</v>
      </c>
      <c r="K327" s="34">
        <v>25984</v>
      </c>
      <c r="L327" s="34">
        <v>11181</v>
      </c>
      <c r="M327" s="92">
        <f t="shared" si="71"/>
        <v>557</v>
      </c>
      <c r="N327" s="34">
        <v>326</v>
      </c>
      <c r="O327" s="34">
        <v>231</v>
      </c>
      <c r="P327" s="92">
        <f t="shared" si="72"/>
        <v>8063</v>
      </c>
      <c r="Q327" s="34">
        <v>2507</v>
      </c>
      <c r="R327" s="34">
        <v>5556</v>
      </c>
      <c r="S327"/>
      <c r="T327" s="148"/>
    </row>
    <row r="328" spans="1:20" ht="28.95" customHeight="1">
      <c r="A328"/>
      <c r="B328" s="25" t="s">
        <v>71</v>
      </c>
      <c r="C328" s="92">
        <f t="shared" si="68"/>
        <v>35826</v>
      </c>
      <c r="D328" s="92">
        <f t="shared" si="69"/>
        <v>0</v>
      </c>
      <c r="E328" s="34">
        <v>0</v>
      </c>
      <c r="F328" s="34">
        <v>0</v>
      </c>
      <c r="G328" s="92">
        <f t="shared" si="73"/>
        <v>447</v>
      </c>
      <c r="H328" s="34">
        <v>274</v>
      </c>
      <c r="I328" s="34">
        <v>173</v>
      </c>
      <c r="J328" s="92">
        <f t="shared" si="70"/>
        <v>28556</v>
      </c>
      <c r="K328" s="34">
        <v>20073</v>
      </c>
      <c r="L328" s="34">
        <v>8483</v>
      </c>
      <c r="M328" s="92">
        <f t="shared" si="71"/>
        <v>1301</v>
      </c>
      <c r="N328" s="34">
        <v>798</v>
      </c>
      <c r="O328" s="34">
        <v>503</v>
      </c>
      <c r="P328" s="92">
        <f t="shared" si="72"/>
        <v>5522</v>
      </c>
      <c r="Q328" s="34">
        <v>1501</v>
      </c>
      <c r="R328" s="34">
        <v>4021</v>
      </c>
      <c r="S328"/>
      <c r="T328" s="148"/>
    </row>
    <row r="329" spans="1:20" ht="28.95" customHeight="1">
      <c r="A329"/>
      <c r="B329" s="25" t="s">
        <v>72</v>
      </c>
      <c r="C329" s="92">
        <f t="shared" si="68"/>
        <v>31923</v>
      </c>
      <c r="D329" s="92">
        <f t="shared" si="69"/>
        <v>0</v>
      </c>
      <c r="E329" s="34">
        <v>0</v>
      </c>
      <c r="F329" s="34">
        <v>0</v>
      </c>
      <c r="G329" s="92">
        <f t="shared" si="73"/>
        <v>290</v>
      </c>
      <c r="H329" s="34">
        <v>225</v>
      </c>
      <c r="I329" s="34">
        <v>65</v>
      </c>
      <c r="J329" s="92">
        <f t="shared" si="70"/>
        <v>26869</v>
      </c>
      <c r="K329" s="34">
        <v>17178</v>
      </c>
      <c r="L329" s="34">
        <v>9691</v>
      </c>
      <c r="M329" s="92">
        <f t="shared" si="71"/>
        <v>361</v>
      </c>
      <c r="N329" s="34">
        <v>188</v>
      </c>
      <c r="O329" s="34">
        <v>173</v>
      </c>
      <c r="P329" s="92">
        <f t="shared" si="72"/>
        <v>4403</v>
      </c>
      <c r="Q329" s="34">
        <v>1965</v>
      </c>
      <c r="R329" s="34">
        <v>2438</v>
      </c>
      <c r="S329"/>
      <c r="T329" s="148"/>
    </row>
    <row r="330" spans="1:20" ht="28.95" customHeight="1">
      <c r="A330"/>
      <c r="B330" s="25" t="s">
        <v>73</v>
      </c>
      <c r="C330" s="92">
        <f t="shared" si="68"/>
        <v>27770</v>
      </c>
      <c r="D330" s="92">
        <f t="shared" si="69"/>
        <v>43</v>
      </c>
      <c r="E330" s="34">
        <v>43</v>
      </c>
      <c r="F330" s="34">
        <v>0</v>
      </c>
      <c r="G330" s="92">
        <f t="shared" si="73"/>
        <v>0</v>
      </c>
      <c r="H330" s="34">
        <v>0</v>
      </c>
      <c r="I330" s="34">
        <v>0</v>
      </c>
      <c r="J330" s="92">
        <f t="shared" si="70"/>
        <v>21130</v>
      </c>
      <c r="K330" s="34">
        <v>15812</v>
      </c>
      <c r="L330" s="34">
        <v>5318</v>
      </c>
      <c r="M330" s="92">
        <f t="shared" si="71"/>
        <v>473</v>
      </c>
      <c r="N330" s="34">
        <v>306</v>
      </c>
      <c r="O330" s="34">
        <v>167</v>
      </c>
      <c r="P330" s="92">
        <f t="shared" si="72"/>
        <v>6124</v>
      </c>
      <c r="Q330" s="34">
        <v>1475</v>
      </c>
      <c r="R330" s="34">
        <v>4649</v>
      </c>
      <c r="S330"/>
      <c r="T330" s="148"/>
    </row>
    <row r="331" spans="1:20" ht="28.95" customHeight="1">
      <c r="A331"/>
      <c r="B331" s="25" t="s">
        <v>74</v>
      </c>
      <c r="C331" s="92">
        <f t="shared" si="68"/>
        <v>70802</v>
      </c>
      <c r="D331" s="92">
        <f t="shared" si="69"/>
        <v>80</v>
      </c>
      <c r="E331" s="34">
        <v>80</v>
      </c>
      <c r="F331" s="34">
        <v>0</v>
      </c>
      <c r="G331" s="92">
        <f t="shared" si="73"/>
        <v>17</v>
      </c>
      <c r="H331" s="34">
        <v>13</v>
      </c>
      <c r="I331" s="34">
        <v>4</v>
      </c>
      <c r="J331" s="92">
        <f t="shared" si="70"/>
        <v>56494</v>
      </c>
      <c r="K331" s="34">
        <v>38016</v>
      </c>
      <c r="L331" s="34">
        <v>18478</v>
      </c>
      <c r="M331" s="92">
        <f t="shared" si="71"/>
        <v>4784</v>
      </c>
      <c r="N331" s="34">
        <v>3311</v>
      </c>
      <c r="O331" s="34">
        <v>1473</v>
      </c>
      <c r="P331" s="92">
        <f t="shared" si="72"/>
        <v>9427</v>
      </c>
      <c r="Q331" s="34">
        <v>2925</v>
      </c>
      <c r="R331" s="34">
        <v>6502</v>
      </c>
      <c r="S331"/>
      <c r="T331" s="148"/>
    </row>
    <row r="332" spans="1:20" ht="28.95" customHeight="1">
      <c r="A332"/>
      <c r="B332" s="25" t="s">
        <v>75</v>
      </c>
      <c r="C332" s="92">
        <f t="shared" si="68"/>
        <v>16999</v>
      </c>
      <c r="D332" s="92">
        <f t="shared" si="69"/>
        <v>0</v>
      </c>
      <c r="E332" s="34">
        <v>0</v>
      </c>
      <c r="F332" s="34">
        <v>0</v>
      </c>
      <c r="G332" s="92">
        <f t="shared" si="73"/>
        <v>110</v>
      </c>
      <c r="H332" s="34">
        <v>70</v>
      </c>
      <c r="I332" s="34">
        <v>40</v>
      </c>
      <c r="J332" s="92">
        <f t="shared" si="70"/>
        <v>13579</v>
      </c>
      <c r="K332" s="34">
        <v>9612</v>
      </c>
      <c r="L332" s="34">
        <v>3967</v>
      </c>
      <c r="M332" s="92">
        <f t="shared" si="71"/>
        <v>1386</v>
      </c>
      <c r="N332" s="34">
        <v>769</v>
      </c>
      <c r="O332" s="34">
        <v>617</v>
      </c>
      <c r="P332" s="92">
        <f t="shared" si="72"/>
        <v>1924</v>
      </c>
      <c r="Q332" s="34">
        <v>263</v>
      </c>
      <c r="R332" s="34">
        <v>1661</v>
      </c>
      <c r="S332"/>
      <c r="T332" s="148"/>
    </row>
    <row r="333" spans="1:20" ht="28.95" customHeight="1">
      <c r="A333"/>
      <c r="B333" s="25" t="s">
        <v>76</v>
      </c>
      <c r="C333" s="92">
        <f t="shared" si="68"/>
        <v>31500</v>
      </c>
      <c r="D333" s="92">
        <f t="shared" si="69"/>
        <v>1715</v>
      </c>
      <c r="E333" s="34">
        <v>41</v>
      </c>
      <c r="F333" s="34">
        <v>1674</v>
      </c>
      <c r="G333" s="92">
        <f t="shared" si="73"/>
        <v>263</v>
      </c>
      <c r="H333" s="34">
        <v>141</v>
      </c>
      <c r="I333" s="34">
        <v>122</v>
      </c>
      <c r="J333" s="92">
        <f t="shared" si="70"/>
        <v>26448</v>
      </c>
      <c r="K333" s="34">
        <v>17684</v>
      </c>
      <c r="L333" s="34">
        <v>8764</v>
      </c>
      <c r="M333" s="92">
        <f t="shared" si="71"/>
        <v>953</v>
      </c>
      <c r="N333" s="34">
        <v>550</v>
      </c>
      <c r="O333" s="34">
        <v>403</v>
      </c>
      <c r="P333" s="92">
        <f t="shared" si="72"/>
        <v>2121</v>
      </c>
      <c r="Q333" s="34">
        <v>578</v>
      </c>
      <c r="R333" s="34">
        <v>1543</v>
      </c>
      <c r="S333"/>
      <c r="T333" s="148"/>
    </row>
    <row r="334" spans="1:20" ht="28.95" customHeight="1">
      <c r="A334"/>
      <c r="B334" s="25" t="s">
        <v>77</v>
      </c>
      <c r="C334" s="92">
        <f t="shared" si="68"/>
        <v>31991</v>
      </c>
      <c r="D334" s="92">
        <f t="shared" si="69"/>
        <v>117</v>
      </c>
      <c r="E334" s="34">
        <v>117</v>
      </c>
      <c r="F334" s="34">
        <v>0</v>
      </c>
      <c r="G334" s="92">
        <f t="shared" si="73"/>
        <v>6</v>
      </c>
      <c r="H334" s="34">
        <v>2</v>
      </c>
      <c r="I334" s="34">
        <v>4</v>
      </c>
      <c r="J334" s="92">
        <f t="shared" si="70"/>
        <v>25769</v>
      </c>
      <c r="K334" s="34">
        <v>17789</v>
      </c>
      <c r="L334" s="34">
        <v>7980</v>
      </c>
      <c r="M334" s="92">
        <f t="shared" si="71"/>
        <v>399</v>
      </c>
      <c r="N334" s="34">
        <v>215</v>
      </c>
      <c r="O334" s="34">
        <v>184</v>
      </c>
      <c r="P334" s="92">
        <f t="shared" si="72"/>
        <v>5700</v>
      </c>
      <c r="Q334" s="34">
        <v>1653</v>
      </c>
      <c r="R334" s="34">
        <v>4047</v>
      </c>
      <c r="S334"/>
      <c r="T334" s="148"/>
    </row>
    <row r="335" spans="1:20" ht="28.95" customHeight="1">
      <c r="A335"/>
      <c r="B335" s="25" t="s">
        <v>78</v>
      </c>
      <c r="C335" s="92">
        <f t="shared" si="68"/>
        <v>55620</v>
      </c>
      <c r="D335" s="92">
        <f t="shared" si="69"/>
        <v>24</v>
      </c>
      <c r="E335" s="34">
        <v>24</v>
      </c>
      <c r="F335" s="34">
        <v>0</v>
      </c>
      <c r="G335" s="92">
        <f t="shared" si="73"/>
        <v>2193</v>
      </c>
      <c r="H335" s="34">
        <v>1400</v>
      </c>
      <c r="I335" s="34">
        <v>793</v>
      </c>
      <c r="J335" s="92">
        <f t="shared" si="70"/>
        <v>35795</v>
      </c>
      <c r="K335" s="34">
        <v>24594</v>
      </c>
      <c r="L335" s="34">
        <v>11201</v>
      </c>
      <c r="M335" s="92">
        <f t="shared" si="71"/>
        <v>2447</v>
      </c>
      <c r="N335" s="34">
        <v>1395</v>
      </c>
      <c r="O335" s="34">
        <v>1052</v>
      </c>
      <c r="P335" s="92">
        <f t="shared" si="72"/>
        <v>15161</v>
      </c>
      <c r="Q335" s="34">
        <v>5382</v>
      </c>
      <c r="R335" s="34">
        <v>9779</v>
      </c>
      <c r="S335"/>
      <c r="T335" s="148"/>
    </row>
    <row r="336" spans="1:20" ht="28.95" customHeight="1">
      <c r="A336"/>
      <c r="B336" s="25" t="s">
        <v>79</v>
      </c>
      <c r="C336" s="92">
        <f t="shared" si="68"/>
        <v>42716</v>
      </c>
      <c r="D336" s="92">
        <f t="shared" si="69"/>
        <v>1835</v>
      </c>
      <c r="E336" s="34">
        <v>47</v>
      </c>
      <c r="F336" s="34">
        <v>1788</v>
      </c>
      <c r="G336" s="92">
        <f t="shared" si="73"/>
        <v>0</v>
      </c>
      <c r="H336" s="34">
        <v>0</v>
      </c>
      <c r="I336" s="34">
        <v>0</v>
      </c>
      <c r="J336" s="92">
        <f t="shared" si="70"/>
        <v>28526</v>
      </c>
      <c r="K336" s="34">
        <v>21496</v>
      </c>
      <c r="L336" s="34">
        <v>7030</v>
      </c>
      <c r="M336" s="92">
        <f t="shared" si="71"/>
        <v>911</v>
      </c>
      <c r="N336" s="34">
        <v>647</v>
      </c>
      <c r="O336" s="34">
        <v>264</v>
      </c>
      <c r="P336" s="92">
        <f t="shared" si="72"/>
        <v>11444</v>
      </c>
      <c r="Q336" s="34">
        <v>4174</v>
      </c>
      <c r="R336" s="34">
        <v>7270</v>
      </c>
      <c r="S336"/>
      <c r="T336" s="148"/>
    </row>
    <row r="337" spans="1:20" ht="28.95" customHeight="1">
      <c r="A337"/>
      <c r="B337" s="25" t="s">
        <v>80</v>
      </c>
      <c r="C337" s="92">
        <f t="shared" si="68"/>
        <v>24731</v>
      </c>
      <c r="D337" s="92">
        <f t="shared" si="69"/>
        <v>863</v>
      </c>
      <c r="E337" s="34">
        <v>40</v>
      </c>
      <c r="F337" s="34">
        <v>823</v>
      </c>
      <c r="G337" s="92">
        <f t="shared" si="73"/>
        <v>70</v>
      </c>
      <c r="H337" s="34">
        <v>67</v>
      </c>
      <c r="I337" s="34">
        <v>3</v>
      </c>
      <c r="J337" s="92">
        <f t="shared" si="70"/>
        <v>21319</v>
      </c>
      <c r="K337" s="34">
        <v>14354</v>
      </c>
      <c r="L337" s="34">
        <v>6965</v>
      </c>
      <c r="M337" s="92">
        <f t="shared" si="71"/>
        <v>606</v>
      </c>
      <c r="N337" s="34">
        <v>325</v>
      </c>
      <c r="O337" s="34">
        <v>281</v>
      </c>
      <c r="P337" s="92">
        <f t="shared" si="72"/>
        <v>1873</v>
      </c>
      <c r="Q337" s="34">
        <v>559</v>
      </c>
      <c r="R337" s="34">
        <v>1314</v>
      </c>
      <c r="S337"/>
      <c r="T337" s="148"/>
    </row>
    <row r="338" spans="1:20" ht="28.95" customHeight="1">
      <c r="A338"/>
      <c r="B338" s="25" t="s">
        <v>81</v>
      </c>
      <c r="C338" s="92">
        <f t="shared" si="68"/>
        <v>132806</v>
      </c>
      <c r="D338" s="92">
        <f t="shared" si="69"/>
        <v>7201</v>
      </c>
      <c r="E338" s="34">
        <v>332</v>
      </c>
      <c r="F338" s="34">
        <v>6869</v>
      </c>
      <c r="G338" s="92">
        <f t="shared" si="73"/>
        <v>638</v>
      </c>
      <c r="H338" s="34">
        <v>393</v>
      </c>
      <c r="I338" s="34">
        <v>245</v>
      </c>
      <c r="J338" s="92">
        <f t="shared" si="70"/>
        <v>105851</v>
      </c>
      <c r="K338" s="34">
        <v>78409</v>
      </c>
      <c r="L338" s="34">
        <v>27442</v>
      </c>
      <c r="M338" s="92">
        <f t="shared" si="71"/>
        <v>1859</v>
      </c>
      <c r="N338" s="34">
        <v>779</v>
      </c>
      <c r="O338" s="34">
        <v>1080</v>
      </c>
      <c r="P338" s="92">
        <f t="shared" si="72"/>
        <v>17257</v>
      </c>
      <c r="Q338" s="34">
        <v>6630</v>
      </c>
      <c r="R338" s="34">
        <v>10627</v>
      </c>
      <c r="S338"/>
      <c r="T338" s="148"/>
    </row>
    <row r="339" spans="1:20" ht="28.95" customHeight="1">
      <c r="A339"/>
      <c r="B339" s="25" t="s">
        <v>82</v>
      </c>
      <c r="C339" s="92">
        <f t="shared" si="68"/>
        <v>33957</v>
      </c>
      <c r="D339" s="92">
        <f t="shared" si="69"/>
        <v>1352</v>
      </c>
      <c r="E339" s="34">
        <v>0</v>
      </c>
      <c r="F339" s="34">
        <v>1352</v>
      </c>
      <c r="G339" s="92">
        <f t="shared" si="73"/>
        <v>108</v>
      </c>
      <c r="H339" s="34">
        <v>91</v>
      </c>
      <c r="I339" s="34">
        <v>17</v>
      </c>
      <c r="J339" s="92">
        <f t="shared" si="70"/>
        <v>26647</v>
      </c>
      <c r="K339" s="34">
        <v>18876</v>
      </c>
      <c r="L339" s="34">
        <v>7771</v>
      </c>
      <c r="M339" s="92">
        <f t="shared" si="71"/>
        <v>371</v>
      </c>
      <c r="N339" s="34">
        <v>171</v>
      </c>
      <c r="O339" s="34">
        <v>200</v>
      </c>
      <c r="P339" s="92">
        <f t="shared" si="72"/>
        <v>5479</v>
      </c>
      <c r="Q339" s="34">
        <v>1677</v>
      </c>
      <c r="R339" s="34">
        <v>3802</v>
      </c>
      <c r="S339"/>
      <c r="T339" s="148"/>
    </row>
    <row r="340" spans="1:20" ht="28.95" customHeight="1">
      <c r="A340"/>
      <c r="B340" s="25" t="s">
        <v>83</v>
      </c>
      <c r="C340" s="92">
        <f t="shared" si="68"/>
        <v>17507</v>
      </c>
      <c r="D340" s="92">
        <f t="shared" si="69"/>
        <v>1468</v>
      </c>
      <c r="E340" s="34">
        <v>0</v>
      </c>
      <c r="F340" s="34">
        <v>1468</v>
      </c>
      <c r="G340" s="92">
        <f t="shared" si="73"/>
        <v>45</v>
      </c>
      <c r="H340" s="34">
        <v>23</v>
      </c>
      <c r="I340" s="34">
        <v>22</v>
      </c>
      <c r="J340" s="92">
        <f t="shared" si="70"/>
        <v>13216</v>
      </c>
      <c r="K340" s="34">
        <v>8081</v>
      </c>
      <c r="L340" s="34">
        <v>5135</v>
      </c>
      <c r="M340" s="92">
        <f t="shared" si="71"/>
        <v>146</v>
      </c>
      <c r="N340" s="34">
        <v>82</v>
      </c>
      <c r="O340" s="34">
        <v>64</v>
      </c>
      <c r="P340" s="92">
        <f t="shared" si="72"/>
        <v>2632</v>
      </c>
      <c r="Q340" s="34">
        <v>565</v>
      </c>
      <c r="R340" s="34">
        <v>2067</v>
      </c>
      <c r="S340"/>
      <c r="T340" s="148"/>
    </row>
    <row r="341" spans="1:20" ht="28.95" customHeight="1">
      <c r="A341"/>
      <c r="B341" s="25" t="s">
        <v>84</v>
      </c>
      <c r="C341" s="92">
        <f t="shared" si="68"/>
        <v>6046</v>
      </c>
      <c r="D341" s="92">
        <f t="shared" si="69"/>
        <v>0</v>
      </c>
      <c r="E341" s="34">
        <v>0</v>
      </c>
      <c r="F341" s="34">
        <v>0</v>
      </c>
      <c r="G341" s="92">
        <f t="shared" si="73"/>
        <v>0</v>
      </c>
      <c r="H341" s="34">
        <v>0</v>
      </c>
      <c r="I341" s="34">
        <v>0</v>
      </c>
      <c r="J341" s="92">
        <f t="shared" si="70"/>
        <v>4537</v>
      </c>
      <c r="K341" s="34">
        <v>2681</v>
      </c>
      <c r="L341" s="34">
        <v>1856</v>
      </c>
      <c r="M341" s="92">
        <f t="shared" si="71"/>
        <v>62</v>
      </c>
      <c r="N341" s="34">
        <v>36</v>
      </c>
      <c r="O341" s="34">
        <v>26</v>
      </c>
      <c r="P341" s="92">
        <f t="shared" si="72"/>
        <v>1447</v>
      </c>
      <c r="Q341" s="34">
        <v>196</v>
      </c>
      <c r="R341" s="34">
        <v>1251</v>
      </c>
      <c r="S341"/>
      <c r="T341" s="148"/>
    </row>
    <row r="342" spans="1:20" ht="28.95" customHeight="1">
      <c r="A342"/>
      <c r="B342" s="25" t="s">
        <v>85</v>
      </c>
      <c r="C342" s="92">
        <f t="shared" si="68"/>
        <v>8140</v>
      </c>
      <c r="D342" s="92">
        <f t="shared" si="69"/>
        <v>0</v>
      </c>
      <c r="E342" s="34">
        <v>0</v>
      </c>
      <c r="F342" s="34">
        <v>0</v>
      </c>
      <c r="G342" s="92">
        <f t="shared" si="73"/>
        <v>324</v>
      </c>
      <c r="H342" s="34">
        <v>220</v>
      </c>
      <c r="I342" s="34">
        <v>104</v>
      </c>
      <c r="J342" s="92">
        <f t="shared" si="70"/>
        <v>5475</v>
      </c>
      <c r="K342" s="34">
        <v>3364</v>
      </c>
      <c r="L342" s="34">
        <v>2111</v>
      </c>
      <c r="M342" s="92">
        <f t="shared" si="71"/>
        <v>346</v>
      </c>
      <c r="N342" s="34">
        <v>164</v>
      </c>
      <c r="O342" s="34">
        <v>182</v>
      </c>
      <c r="P342" s="92">
        <f t="shared" si="72"/>
        <v>1995</v>
      </c>
      <c r="Q342" s="34">
        <v>631</v>
      </c>
      <c r="R342" s="34">
        <v>1364</v>
      </c>
      <c r="S342"/>
      <c r="T342" s="148"/>
    </row>
    <row r="343" spans="1:20" ht="28.95" customHeight="1">
      <c r="A343"/>
      <c r="B343" s="25" t="s">
        <v>86</v>
      </c>
      <c r="C343" s="92">
        <f t="shared" si="68"/>
        <v>13686</v>
      </c>
      <c r="D343" s="92">
        <f t="shared" si="69"/>
        <v>529</v>
      </c>
      <c r="E343" s="34">
        <v>0</v>
      </c>
      <c r="F343" s="34">
        <v>529</v>
      </c>
      <c r="G343" s="92">
        <f t="shared" si="73"/>
        <v>466</v>
      </c>
      <c r="H343" s="34">
        <v>340</v>
      </c>
      <c r="I343" s="34">
        <v>126</v>
      </c>
      <c r="J343" s="92">
        <f t="shared" si="70"/>
        <v>8404</v>
      </c>
      <c r="K343" s="34">
        <v>5929</v>
      </c>
      <c r="L343" s="34">
        <v>2475</v>
      </c>
      <c r="M343" s="92">
        <f t="shared" si="71"/>
        <v>145</v>
      </c>
      <c r="N343" s="34">
        <v>59</v>
      </c>
      <c r="O343" s="34">
        <v>86</v>
      </c>
      <c r="P343" s="92">
        <f t="shared" si="72"/>
        <v>4142</v>
      </c>
      <c r="Q343" s="34">
        <v>962</v>
      </c>
      <c r="R343" s="34">
        <v>3180</v>
      </c>
      <c r="S343"/>
      <c r="T343" s="148"/>
    </row>
    <row r="344" spans="1:20" ht="28.95" customHeight="1">
      <c r="A344"/>
      <c r="B344" s="25" t="s">
        <v>87</v>
      </c>
      <c r="C344" s="92">
        <f t="shared" si="68"/>
        <v>31702</v>
      </c>
      <c r="D344" s="92">
        <f t="shared" si="69"/>
        <v>28</v>
      </c>
      <c r="E344" s="34">
        <v>28</v>
      </c>
      <c r="F344" s="34">
        <v>0</v>
      </c>
      <c r="G344" s="92">
        <f t="shared" si="73"/>
        <v>1591</v>
      </c>
      <c r="H344" s="34">
        <v>839</v>
      </c>
      <c r="I344" s="34">
        <v>752</v>
      </c>
      <c r="J344" s="92">
        <f t="shared" si="70"/>
        <v>22977</v>
      </c>
      <c r="K344" s="34">
        <v>16953</v>
      </c>
      <c r="L344" s="34">
        <v>6024</v>
      </c>
      <c r="M344" s="92">
        <f t="shared" si="71"/>
        <v>708</v>
      </c>
      <c r="N344" s="34">
        <v>419</v>
      </c>
      <c r="O344" s="34">
        <v>289</v>
      </c>
      <c r="P344" s="92">
        <f t="shared" si="72"/>
        <v>6398</v>
      </c>
      <c r="Q344" s="34">
        <v>1247</v>
      </c>
      <c r="R344" s="34">
        <v>5151</v>
      </c>
      <c r="S344"/>
      <c r="T344" s="148"/>
    </row>
    <row r="345" spans="1:20" ht="28.95" customHeight="1">
      <c r="A345"/>
      <c r="B345" s="25" t="s">
        <v>88</v>
      </c>
      <c r="C345" s="92">
        <f t="shared" si="68"/>
        <v>35592</v>
      </c>
      <c r="D345" s="92">
        <f t="shared" si="69"/>
        <v>0</v>
      </c>
      <c r="E345" s="34">
        <v>0</v>
      </c>
      <c r="F345" s="34">
        <v>0</v>
      </c>
      <c r="G345" s="92">
        <f t="shared" si="73"/>
        <v>263</v>
      </c>
      <c r="H345" s="34">
        <v>133</v>
      </c>
      <c r="I345" s="34">
        <v>130</v>
      </c>
      <c r="J345" s="92">
        <f t="shared" si="70"/>
        <v>28982</v>
      </c>
      <c r="K345" s="34">
        <v>18306</v>
      </c>
      <c r="L345" s="34">
        <v>10676</v>
      </c>
      <c r="M345" s="92">
        <f t="shared" si="71"/>
        <v>866</v>
      </c>
      <c r="N345" s="34">
        <v>378</v>
      </c>
      <c r="O345" s="34">
        <v>488</v>
      </c>
      <c r="P345" s="92">
        <f t="shared" si="72"/>
        <v>5481</v>
      </c>
      <c r="Q345" s="34">
        <v>1330</v>
      </c>
      <c r="R345" s="34">
        <v>4151</v>
      </c>
      <c r="S345"/>
      <c r="T345" s="148"/>
    </row>
    <row r="346" spans="1:20" ht="28.95" customHeight="1">
      <c r="A346"/>
      <c r="B346" s="25" t="s">
        <v>89</v>
      </c>
      <c r="C346" s="92">
        <f t="shared" si="68"/>
        <v>39726</v>
      </c>
      <c r="D346" s="92">
        <f t="shared" si="69"/>
        <v>1674</v>
      </c>
      <c r="E346" s="34">
        <v>0</v>
      </c>
      <c r="F346" s="34">
        <v>1674</v>
      </c>
      <c r="G346" s="92">
        <f t="shared" si="73"/>
        <v>1534</v>
      </c>
      <c r="H346" s="34">
        <v>1014</v>
      </c>
      <c r="I346" s="34">
        <v>520</v>
      </c>
      <c r="J346" s="92">
        <f t="shared" si="70"/>
        <v>27417</v>
      </c>
      <c r="K346" s="34">
        <v>17983</v>
      </c>
      <c r="L346" s="34">
        <v>9434</v>
      </c>
      <c r="M346" s="92">
        <f t="shared" si="71"/>
        <v>1552</v>
      </c>
      <c r="N346" s="34">
        <v>797</v>
      </c>
      <c r="O346" s="34">
        <v>755</v>
      </c>
      <c r="P346" s="92">
        <f t="shared" si="72"/>
        <v>7549</v>
      </c>
      <c r="Q346" s="34">
        <v>1591</v>
      </c>
      <c r="R346" s="34">
        <v>5958</v>
      </c>
      <c r="S346"/>
      <c r="T346" s="148"/>
    </row>
    <row r="347" spans="1:20" ht="28.95" customHeight="1">
      <c r="A347"/>
      <c r="B347" s="25" t="s">
        <v>90</v>
      </c>
      <c r="C347" s="92">
        <f t="shared" si="68"/>
        <v>18589</v>
      </c>
      <c r="D347" s="92">
        <f t="shared" si="69"/>
        <v>66</v>
      </c>
      <c r="E347" s="34">
        <v>66</v>
      </c>
      <c r="F347" s="34">
        <v>0</v>
      </c>
      <c r="G347" s="92">
        <f t="shared" si="73"/>
        <v>22</v>
      </c>
      <c r="H347" s="34">
        <v>20</v>
      </c>
      <c r="I347" s="34">
        <v>2</v>
      </c>
      <c r="J347" s="92">
        <f t="shared" si="70"/>
        <v>14658</v>
      </c>
      <c r="K347" s="34">
        <v>8782</v>
      </c>
      <c r="L347" s="34">
        <v>5876</v>
      </c>
      <c r="M347" s="92">
        <f t="shared" si="71"/>
        <v>109</v>
      </c>
      <c r="N347" s="34">
        <v>46</v>
      </c>
      <c r="O347" s="34">
        <v>63</v>
      </c>
      <c r="P347" s="92">
        <f t="shared" si="72"/>
        <v>3734</v>
      </c>
      <c r="Q347" s="34">
        <v>1409</v>
      </c>
      <c r="R347" s="34">
        <v>2325</v>
      </c>
      <c r="S347"/>
      <c r="T347" s="148"/>
    </row>
    <row r="348" spans="1:20" ht="28.95" customHeight="1">
      <c r="A348"/>
      <c r="B348" s="25" t="s">
        <v>91</v>
      </c>
      <c r="C348" s="92">
        <f t="shared" si="68"/>
        <v>10857</v>
      </c>
      <c r="D348" s="92">
        <f t="shared" si="69"/>
        <v>12</v>
      </c>
      <c r="E348" s="34">
        <v>12</v>
      </c>
      <c r="F348" s="34">
        <v>0</v>
      </c>
      <c r="G348" s="92">
        <f t="shared" si="73"/>
        <v>144</v>
      </c>
      <c r="H348" s="34">
        <v>85</v>
      </c>
      <c r="I348" s="34">
        <v>59</v>
      </c>
      <c r="J348" s="92">
        <f t="shared" si="70"/>
        <v>8416</v>
      </c>
      <c r="K348" s="34">
        <v>5668</v>
      </c>
      <c r="L348" s="34">
        <v>2748</v>
      </c>
      <c r="M348" s="92">
        <f t="shared" si="71"/>
        <v>213</v>
      </c>
      <c r="N348" s="34">
        <v>81</v>
      </c>
      <c r="O348" s="34">
        <v>132</v>
      </c>
      <c r="P348" s="92">
        <f t="shared" si="72"/>
        <v>2072</v>
      </c>
      <c r="Q348" s="34">
        <v>593</v>
      </c>
      <c r="R348" s="34">
        <v>1479</v>
      </c>
      <c r="S348"/>
      <c r="T348" s="148"/>
    </row>
    <row r="349" spans="1:20" ht="28.95" customHeight="1" thickBot="1">
      <c r="A349"/>
      <c r="B349" s="25" t="s">
        <v>92</v>
      </c>
      <c r="C349" s="92">
        <f t="shared" si="68"/>
        <v>10475</v>
      </c>
      <c r="D349" s="92">
        <f t="shared" si="69"/>
        <v>0</v>
      </c>
      <c r="E349" s="34">
        <v>0</v>
      </c>
      <c r="F349" s="34">
        <v>0</v>
      </c>
      <c r="G349" s="92">
        <f t="shared" si="73"/>
        <v>0</v>
      </c>
      <c r="H349" s="34">
        <v>0</v>
      </c>
      <c r="I349" s="34">
        <v>0</v>
      </c>
      <c r="J349" s="92">
        <f t="shared" si="70"/>
        <v>6998</v>
      </c>
      <c r="K349" s="34">
        <v>4733</v>
      </c>
      <c r="L349" s="34">
        <v>2265</v>
      </c>
      <c r="M349" s="92">
        <f t="shared" si="71"/>
        <v>319</v>
      </c>
      <c r="N349" s="34">
        <v>155</v>
      </c>
      <c r="O349" s="34">
        <v>164</v>
      </c>
      <c r="P349" s="92">
        <f t="shared" si="72"/>
        <v>3158</v>
      </c>
      <c r="Q349" s="34">
        <v>631</v>
      </c>
      <c r="R349" s="34">
        <v>2527</v>
      </c>
      <c r="S349"/>
      <c r="T349" s="148"/>
    </row>
    <row r="350" spans="1:20" ht="19.5" customHeight="1">
      <c r="A350"/>
      <c r="B350" s="29" t="s">
        <v>5</v>
      </c>
      <c r="C350" s="35">
        <f t="shared" ref="C350:R350" si="74">SUM(C324:C349)</f>
        <v>864499</v>
      </c>
      <c r="D350" s="35">
        <f t="shared" si="74"/>
        <v>17007</v>
      </c>
      <c r="E350" s="35">
        <f t="shared" si="74"/>
        <v>830</v>
      </c>
      <c r="F350" s="35">
        <f t="shared" si="74"/>
        <v>16177</v>
      </c>
      <c r="G350" s="35">
        <f t="shared" si="74"/>
        <v>15285</v>
      </c>
      <c r="H350" s="35">
        <f t="shared" si="74"/>
        <v>9881</v>
      </c>
      <c r="I350" s="35">
        <f t="shared" si="74"/>
        <v>5404</v>
      </c>
      <c r="J350" s="35">
        <f t="shared" si="74"/>
        <v>659513</v>
      </c>
      <c r="K350" s="35">
        <f t="shared" si="74"/>
        <v>453757</v>
      </c>
      <c r="L350" s="35">
        <f t="shared" si="74"/>
        <v>205756</v>
      </c>
      <c r="M350" s="35">
        <f t="shared" si="74"/>
        <v>24104</v>
      </c>
      <c r="N350" s="35">
        <f t="shared" si="74"/>
        <v>14116</v>
      </c>
      <c r="O350" s="35">
        <f t="shared" si="74"/>
        <v>9988</v>
      </c>
      <c r="P350" s="35">
        <f t="shared" si="74"/>
        <v>148590</v>
      </c>
      <c r="Q350" s="35">
        <f t="shared" si="74"/>
        <v>45638</v>
      </c>
      <c r="R350" s="35">
        <f t="shared" si="74"/>
        <v>102952</v>
      </c>
      <c r="S350"/>
      <c r="T350" s="148"/>
    </row>
    <row r="351" spans="1:20" ht="18">
      <c r="B351" s="139" t="s">
        <v>217</v>
      </c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48"/>
    </row>
    <row r="352" spans="1:20">
      <c r="B352" s="155"/>
      <c r="C352" s="155"/>
      <c r="D352" s="155"/>
      <c r="E352" s="155"/>
      <c r="F352" s="155"/>
      <c r="G352" s="155"/>
    </row>
    <row r="353" spans="2:86" ht="8.25" customHeight="1"/>
    <row r="354" spans="2:86" ht="18">
      <c r="B354" s="148"/>
      <c r="C354" s="156"/>
      <c r="D354" s="156"/>
      <c r="E354" s="156"/>
      <c r="F354" s="156"/>
      <c r="G354" s="156"/>
      <c r="H354" s="156"/>
      <c r="I354" s="156"/>
    </row>
    <row r="355" spans="2:86">
      <c r="B355" s="157"/>
    </row>
    <row r="357" spans="2:86" ht="38.25" customHeight="1">
      <c r="V357" s="5"/>
      <c r="W357" s="5"/>
      <c r="BA357" s="2"/>
      <c r="BB357" s="2"/>
    </row>
    <row r="358" spans="2:86" ht="108" customHeight="1">
      <c r="V358" s="5"/>
      <c r="W358" s="5"/>
      <c r="BA358" s="2"/>
      <c r="BB358" s="2"/>
    </row>
    <row r="359" spans="2:86">
      <c r="V359" s="5"/>
      <c r="W359" s="5"/>
      <c r="BA359" s="2"/>
      <c r="BB359" s="2"/>
    </row>
    <row r="360" spans="2:86" s="5" customFormat="1">
      <c r="T360" s="2"/>
      <c r="U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</row>
    <row r="361" spans="2:86" s="5" customFormat="1">
      <c r="T361" s="2"/>
      <c r="U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</row>
    <row r="362" spans="2:86" s="5" customFormat="1">
      <c r="T362" s="2"/>
      <c r="U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</row>
    <row r="363" spans="2:86" s="5" customFormat="1">
      <c r="T363" s="2"/>
      <c r="U363" s="2"/>
    </row>
    <row r="364" spans="2:86" s="5" customFormat="1">
      <c r="T364" s="2"/>
      <c r="U364" s="2"/>
    </row>
    <row r="365" spans="2:86" s="5" customFormat="1">
      <c r="T365" s="2"/>
      <c r="U365" s="2"/>
    </row>
    <row r="366" spans="2:86" s="5" customFormat="1">
      <c r="T366" s="2"/>
      <c r="U366" s="2"/>
    </row>
    <row r="367" spans="2:86" s="5" customFormat="1">
      <c r="T367" s="2"/>
      <c r="U367" s="2"/>
    </row>
    <row r="368" spans="2:86" s="5" customFormat="1">
      <c r="T368" s="2"/>
      <c r="U368" s="2"/>
    </row>
    <row r="369" spans="2:88" s="5" customFormat="1">
      <c r="T369" s="2"/>
      <c r="U369" s="2"/>
    </row>
    <row r="370" spans="2:88" s="5" customFormat="1">
      <c r="T370" s="2"/>
      <c r="U370" s="2"/>
    </row>
    <row r="371" spans="2:88" s="5" customFormat="1" ht="19.95" customHeight="1">
      <c r="T371" s="2"/>
      <c r="U371" s="2"/>
    </row>
    <row r="372" spans="2:88" s="5" customFormat="1">
      <c r="T372" s="2"/>
      <c r="U372" s="2"/>
    </row>
    <row r="374" spans="2:88" s="5" customForma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</row>
    <row r="375" spans="2:88" s="5" customForma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</row>
  </sheetData>
  <autoFilter ref="M115:N141">
    <sortState ref="M116:N141">
      <sortCondition ref="N115:N141"/>
    </sortState>
  </autoFilter>
  <mergeCells count="266">
    <mergeCell ref="P322:P323"/>
    <mergeCell ref="Q322:R322"/>
    <mergeCell ref="B352:G352"/>
    <mergeCell ref="G322:G323"/>
    <mergeCell ref="H322:I322"/>
    <mergeCell ref="J322:J323"/>
    <mergeCell ref="K322:L322"/>
    <mergeCell ref="M322:M323"/>
    <mergeCell ref="N322:O322"/>
    <mergeCell ref="Q309:R309"/>
    <mergeCell ref="B321:B323"/>
    <mergeCell ref="C321:C323"/>
    <mergeCell ref="D321:F321"/>
    <mergeCell ref="G321:I321"/>
    <mergeCell ref="J321:L321"/>
    <mergeCell ref="M321:O321"/>
    <mergeCell ref="P321:R321"/>
    <mergeCell ref="D322:D323"/>
    <mergeCell ref="E322:F322"/>
    <mergeCell ref="P308:R308"/>
    <mergeCell ref="D309:D310"/>
    <mergeCell ref="E309:F309"/>
    <mergeCell ref="G309:G310"/>
    <mergeCell ref="H309:I309"/>
    <mergeCell ref="J309:J310"/>
    <mergeCell ref="K309:L309"/>
    <mergeCell ref="M309:M310"/>
    <mergeCell ref="N309:O309"/>
    <mergeCell ref="P309:P310"/>
    <mergeCell ref="L289:M289"/>
    <mergeCell ref="L290:M290"/>
    <mergeCell ref="B308:B310"/>
    <mergeCell ref="C308:C310"/>
    <mergeCell ref="D308:F308"/>
    <mergeCell ref="G308:I308"/>
    <mergeCell ref="J308:L308"/>
    <mergeCell ref="M308:O308"/>
    <mergeCell ref="L266:M266"/>
    <mergeCell ref="L284:M284"/>
    <mergeCell ref="L285:M285"/>
    <mergeCell ref="L286:M286"/>
    <mergeCell ref="L287:M287"/>
    <mergeCell ref="L288:M288"/>
    <mergeCell ref="Q247:R247"/>
    <mergeCell ref="L249:N249"/>
    <mergeCell ref="L250:N250"/>
    <mergeCell ref="L251:N251"/>
    <mergeCell ref="L252:N252"/>
    <mergeCell ref="L262:M263"/>
    <mergeCell ref="N262:N263"/>
    <mergeCell ref="O262:O263"/>
    <mergeCell ref="P262:Q262"/>
    <mergeCell ref="K212:R213"/>
    <mergeCell ref="B214:C214"/>
    <mergeCell ref="B247:E248"/>
    <mergeCell ref="F247:F248"/>
    <mergeCell ref="G247:G248"/>
    <mergeCell ref="H247:H248"/>
    <mergeCell ref="I247:I248"/>
    <mergeCell ref="L247:N248"/>
    <mergeCell ref="O247:O248"/>
    <mergeCell ref="P247:P248"/>
    <mergeCell ref="K203:N204"/>
    <mergeCell ref="O203:O204"/>
    <mergeCell ref="P203:P204"/>
    <mergeCell ref="Q203:Q204"/>
    <mergeCell ref="R203:R204"/>
    <mergeCell ref="B209:E209"/>
    <mergeCell ref="K199:N200"/>
    <mergeCell ref="O199:O200"/>
    <mergeCell ref="P199:P200"/>
    <mergeCell ref="Q199:Q200"/>
    <mergeCell ref="R199:R200"/>
    <mergeCell ref="K201:N202"/>
    <mergeCell ref="O201:O202"/>
    <mergeCell ref="P201:P202"/>
    <mergeCell ref="Q201:Q202"/>
    <mergeCell ref="R201:R202"/>
    <mergeCell ref="K195:N196"/>
    <mergeCell ref="O195:O196"/>
    <mergeCell ref="P195:P196"/>
    <mergeCell ref="Q195:Q196"/>
    <mergeCell ref="R195:R196"/>
    <mergeCell ref="K197:N198"/>
    <mergeCell ref="O197:O198"/>
    <mergeCell ref="P197:P198"/>
    <mergeCell ref="Q197:Q198"/>
    <mergeCell ref="R197:R198"/>
    <mergeCell ref="K191:N192"/>
    <mergeCell ref="O191:O192"/>
    <mergeCell ref="P191:P192"/>
    <mergeCell ref="Q191:Q192"/>
    <mergeCell ref="R191:R192"/>
    <mergeCell ref="K193:N194"/>
    <mergeCell ref="O193:O194"/>
    <mergeCell ref="P193:P194"/>
    <mergeCell ref="Q193:Q194"/>
    <mergeCell ref="R193:R194"/>
    <mergeCell ref="K187:N188"/>
    <mergeCell ref="O187:O188"/>
    <mergeCell ref="P187:P188"/>
    <mergeCell ref="Q187:Q188"/>
    <mergeCell ref="R187:R188"/>
    <mergeCell ref="K189:N190"/>
    <mergeCell ref="O189:O190"/>
    <mergeCell ref="P189:P190"/>
    <mergeCell ref="Q189:Q190"/>
    <mergeCell ref="R189:R190"/>
    <mergeCell ref="K183:N184"/>
    <mergeCell ref="O183:O184"/>
    <mergeCell ref="P183:P184"/>
    <mergeCell ref="Q183:Q184"/>
    <mergeCell ref="R183:R184"/>
    <mergeCell ref="K185:N186"/>
    <mergeCell ref="O185:O186"/>
    <mergeCell ref="P185:P186"/>
    <mergeCell ref="Q185:Q186"/>
    <mergeCell ref="R185:R186"/>
    <mergeCell ref="K179:N180"/>
    <mergeCell ref="O179:O180"/>
    <mergeCell ref="P179:P180"/>
    <mergeCell ref="Q179:Q180"/>
    <mergeCell ref="R179:R180"/>
    <mergeCell ref="K181:N182"/>
    <mergeCell ref="O181:O182"/>
    <mergeCell ref="P181:P182"/>
    <mergeCell ref="Q181:Q182"/>
    <mergeCell ref="R181:R182"/>
    <mergeCell ref="K175:N176"/>
    <mergeCell ref="O175:O176"/>
    <mergeCell ref="P175:P176"/>
    <mergeCell ref="Q175:Q176"/>
    <mergeCell ref="R175:R176"/>
    <mergeCell ref="K177:N178"/>
    <mergeCell ref="O177:O178"/>
    <mergeCell ref="P177:P178"/>
    <mergeCell ref="Q177:Q178"/>
    <mergeCell ref="R177:R178"/>
    <mergeCell ref="C109:D109"/>
    <mergeCell ref="C110:D110"/>
    <mergeCell ref="C111:D111"/>
    <mergeCell ref="C112:D112"/>
    <mergeCell ref="B116:C116"/>
    <mergeCell ref="B175:E175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3:D93"/>
    <mergeCell ref="K93:L93"/>
    <mergeCell ref="C94:D94"/>
    <mergeCell ref="K94:L94"/>
    <mergeCell ref="C95:D95"/>
    <mergeCell ref="C96:D96"/>
    <mergeCell ref="C90:D90"/>
    <mergeCell ref="K90:L90"/>
    <mergeCell ref="C91:D91"/>
    <mergeCell ref="K91:L91"/>
    <mergeCell ref="C92:D92"/>
    <mergeCell ref="K92:L92"/>
    <mergeCell ref="C86:D86"/>
    <mergeCell ref="C87:D87"/>
    <mergeCell ref="C88:D88"/>
    <mergeCell ref="K88:L88"/>
    <mergeCell ref="C89:D89"/>
    <mergeCell ref="K89:L89"/>
    <mergeCell ref="J80:K80"/>
    <mergeCell ref="O80:P80"/>
    <mergeCell ref="B84:B85"/>
    <mergeCell ref="C84:D85"/>
    <mergeCell ref="E84:E85"/>
    <mergeCell ref="F84:F85"/>
    <mergeCell ref="G84:G85"/>
    <mergeCell ref="H84:H85"/>
    <mergeCell ref="I84:I85"/>
    <mergeCell ref="J77:K77"/>
    <mergeCell ref="O77:P77"/>
    <mergeCell ref="J78:K78"/>
    <mergeCell ref="O78:P78"/>
    <mergeCell ref="J79:K79"/>
    <mergeCell ref="O79:P79"/>
    <mergeCell ref="B74:F74"/>
    <mergeCell ref="J74:K74"/>
    <mergeCell ref="O74:P74"/>
    <mergeCell ref="J75:K75"/>
    <mergeCell ref="O75:P75"/>
    <mergeCell ref="J76:K76"/>
    <mergeCell ref="O76:P76"/>
    <mergeCell ref="B72:F72"/>
    <mergeCell ref="J72:K72"/>
    <mergeCell ref="O72:P72"/>
    <mergeCell ref="B73:F73"/>
    <mergeCell ref="J73:K73"/>
    <mergeCell ref="O73:P73"/>
    <mergeCell ref="B70:F70"/>
    <mergeCell ref="J70:K70"/>
    <mergeCell ref="O70:P70"/>
    <mergeCell ref="B71:F71"/>
    <mergeCell ref="J71:K71"/>
    <mergeCell ref="O71:P71"/>
    <mergeCell ref="B68:F68"/>
    <mergeCell ref="J68:K68"/>
    <mergeCell ref="O68:P68"/>
    <mergeCell ref="B69:F69"/>
    <mergeCell ref="J69:K69"/>
    <mergeCell ref="O69:P69"/>
    <mergeCell ref="B66:F66"/>
    <mergeCell ref="J66:K66"/>
    <mergeCell ref="O66:P66"/>
    <mergeCell ref="B67:F67"/>
    <mergeCell ref="J67:K67"/>
    <mergeCell ref="O67:P67"/>
    <mergeCell ref="O63:P64"/>
    <mergeCell ref="Q63:Q64"/>
    <mergeCell ref="R63:R64"/>
    <mergeCell ref="B64:F64"/>
    <mergeCell ref="B65:F65"/>
    <mergeCell ref="J65:K65"/>
    <mergeCell ref="O65:P65"/>
    <mergeCell ref="L58:M58"/>
    <mergeCell ref="B59:F59"/>
    <mergeCell ref="B60:F60"/>
    <mergeCell ref="B61:F61"/>
    <mergeCell ref="B62:F62"/>
    <mergeCell ref="B63:F63"/>
    <mergeCell ref="J63:K64"/>
    <mergeCell ref="L63:L64"/>
    <mergeCell ref="M63:M64"/>
    <mergeCell ref="K43:L43"/>
    <mergeCell ref="K44:L44"/>
    <mergeCell ref="C47:D47"/>
    <mergeCell ref="L55:M55"/>
    <mergeCell ref="L56:M56"/>
    <mergeCell ref="L57:M57"/>
    <mergeCell ref="Q36:Q37"/>
    <mergeCell ref="K38:L38"/>
    <mergeCell ref="K39:L39"/>
    <mergeCell ref="K40:L40"/>
    <mergeCell ref="K41:L41"/>
    <mergeCell ref="K42:L42"/>
    <mergeCell ref="J36:J37"/>
    <mergeCell ref="K36:L37"/>
    <mergeCell ref="M36:M37"/>
    <mergeCell ref="N36:N37"/>
    <mergeCell ref="O36:O37"/>
    <mergeCell ref="P36:P37"/>
    <mergeCell ref="K21:L21"/>
    <mergeCell ref="K22:L22"/>
    <mergeCell ref="K23:L23"/>
    <mergeCell ref="K24:L24"/>
    <mergeCell ref="K25:L25"/>
    <mergeCell ref="K26:L26"/>
    <mergeCell ref="B6:R6"/>
    <mergeCell ref="B7:R7"/>
    <mergeCell ref="C16:H16"/>
    <mergeCell ref="J18:J19"/>
    <mergeCell ref="K18:L19"/>
    <mergeCell ref="K20:L2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1" fitToHeight="5" orientation="portrait" r:id="rId1"/>
  <headerFooter alignWithMargins="0"/>
  <rowBreaks count="4" manualBreakCount="4">
    <brk id="81" max="18" man="1"/>
    <brk id="165" max="18" man="1"/>
    <brk id="243" max="18" man="1"/>
    <brk id="31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sigc</dc:creator>
  <cp:lastModifiedBy>sigc</cp:lastModifiedBy>
  <dcterms:created xsi:type="dcterms:W3CDTF">2025-07-15T17:46:02Z</dcterms:created>
  <dcterms:modified xsi:type="dcterms:W3CDTF">2025-07-15T17:46:14Z</dcterms:modified>
</cp:coreProperties>
</file>